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4145" tabRatio="599" activeTab="0"/>
  </bookViews>
  <sheets>
    <sheet name="Неотложка" sheetId="1" r:id="rId1"/>
    <sheet name="скорая" sheetId="2" r:id="rId2"/>
    <sheet name="Обращения" sheetId="3" r:id="rId3"/>
    <sheet name="Посещения" sheetId="4" r:id="rId4"/>
    <sheet name="Стационар кругл" sheetId="5" r:id="rId5"/>
    <sheet name="дневной" sheetId="6" r:id="rId6"/>
  </sheets>
  <definedNames>
    <definedName name="_xlnm.Print_Titles" localSheetId="5">'дневной'!$A:$A</definedName>
    <definedName name="_xlnm.Print_Titles" localSheetId="0">'Неотложка'!$A:$A</definedName>
    <definedName name="_xlnm.Print_Titles" localSheetId="2">'Обращения'!$A:$A</definedName>
    <definedName name="_xlnm.Print_Titles" localSheetId="3">'Посещения'!$A:$A</definedName>
    <definedName name="_xlnm.Print_Titles" localSheetId="1">'скорая'!$A:$A</definedName>
    <definedName name="_xlnm.Print_Titles" localSheetId="4">'Стационар кругл'!$A:$A</definedName>
  </definedNames>
  <calcPr fullCalcOnLoad="1"/>
</workbook>
</file>

<file path=xl/sharedStrings.xml><?xml version="1.0" encoding="utf-8"?>
<sst xmlns="http://schemas.openxmlformats.org/spreadsheetml/2006/main" count="781" uniqueCount="105">
  <si>
    <t>Медицинская организация</t>
  </si>
  <si>
    <t>ООО "РГС-Медицина" "Росгосстрах-Кострома-Медицина"</t>
  </si>
  <si>
    <t xml:space="preserve">ЗАО ВТБ Медицинское страхование </t>
  </si>
  <si>
    <t>"Макс-М"</t>
  </si>
  <si>
    <t>1 квартал</t>
  </si>
  <si>
    <t>2 квартал</t>
  </si>
  <si>
    <t>3 квартал</t>
  </si>
  <si>
    <t>4 квартал</t>
  </si>
  <si>
    <t>Дневной стационар, случаи госпитализации</t>
  </si>
  <si>
    <t>Круглосуточный стационар, случаи госпитализации</t>
  </si>
  <si>
    <t>Посещение</t>
  </si>
  <si>
    <t>Обращение</t>
  </si>
  <si>
    <t>Неотложная помощь</t>
  </si>
  <si>
    <t>Скорая помощь, вызов</t>
  </si>
  <si>
    <t>Итого</t>
  </si>
  <si>
    <t>Объемы</t>
  </si>
  <si>
    <t>ООО "Центр красоты и здоровья"</t>
  </si>
  <si>
    <t>ООО "Стоматология для всех"</t>
  </si>
  <si>
    <t>ООО "Кристалл"</t>
  </si>
  <si>
    <t>ООО "Эстетика"</t>
  </si>
  <si>
    <t>ООО "Зубной чародей"</t>
  </si>
  <si>
    <t>ООО "ЗУБиК"</t>
  </si>
  <si>
    <t>ООО "Дент Аль"</t>
  </si>
  <si>
    <t>ООО "Медицинский центр "Здоровье"</t>
  </si>
  <si>
    <t>1 кв</t>
  </si>
  <si>
    <t>2 кв</t>
  </si>
  <si>
    <t>3 кв</t>
  </si>
  <si>
    <t>4 кв</t>
  </si>
  <si>
    <t>все кв</t>
  </si>
  <si>
    <t>Дневной стационар</t>
  </si>
  <si>
    <t>Посещения</t>
  </si>
  <si>
    <t>Скорая помощь</t>
  </si>
  <si>
    <t>ФКУЗ "МСЧ МВД России по Костромской области"</t>
  </si>
  <si>
    <t xml:space="preserve">ООО "Оптима" </t>
  </si>
  <si>
    <t>ООО "КОЦ "Прозрение"</t>
  </si>
  <si>
    <t>Госпиталь (г. Кострома) - структурное подразделение ФГКУ "1586 ВКГ" Минобороны России</t>
  </si>
  <si>
    <t>ФКУ ИК-1УФСИН России по Костромской области</t>
  </si>
  <si>
    <t>ООО "Центр амбулаторной хирургии"</t>
  </si>
  <si>
    <t>Костромской филиал ЧУ "Медико-образовательная организация "НЭС"</t>
  </si>
  <si>
    <t>ООО "Мир здоровья"</t>
  </si>
  <si>
    <t>ЛПУ "Санаторий "Колос"</t>
  </si>
  <si>
    <t>ОГБУЗ "Костромская областная клиническая больница"</t>
  </si>
  <si>
    <t>ОГБУЗ "Центр охраны здоровья семьи и репродукции Костромской области "Центр матери и ребенка"</t>
  </si>
  <si>
    <t>НУЗ Узловая поликлиника на ст Буй ОАО РЖД</t>
  </si>
  <si>
    <t>НУЗ Узловая поликлиника на ст Шарья ОАО РЖД</t>
  </si>
  <si>
    <t>ООО "Хирургия глаза"</t>
  </si>
  <si>
    <t>ОГБУЗ "Спасская УБ"</t>
  </si>
  <si>
    <t>ОГБУЗ "Центр восстановительной медицины и реабилитации для детей"</t>
  </si>
  <si>
    <t>ОГБУЗ "Гавриловская УБ"</t>
  </si>
  <si>
    <t>ОГБУЗ "Костромская областная стоматологическая поликлиника"</t>
  </si>
  <si>
    <t>ОГБУЗ "Костромской областной госпиталь для ветеранов войн"</t>
  </si>
  <si>
    <t>ОГБУЗ "Костромской кардиологический диспансер"</t>
  </si>
  <si>
    <t>ОГБУЗ "Костромской центр СВМП"</t>
  </si>
  <si>
    <t>ОГБУЗ "Костромской онкологический диспансер"</t>
  </si>
  <si>
    <t>ОГБУЗ "Городская больница г.Костромы"</t>
  </si>
  <si>
    <t>ОГБУЗ "Окружная больница Костромского округа №1"</t>
  </si>
  <si>
    <t>ОГБУЗ "Родильный дом г Костромы"</t>
  </si>
  <si>
    <t>ОГБУЗ "Буйская ГБ"</t>
  </si>
  <si>
    <t>ОГБУЗ "Галичская ОБ"</t>
  </si>
  <si>
    <t>ОГБУЗ "Окружная больница Костромского округа №2"</t>
  </si>
  <si>
    <t>ОГБУЗ "Мантуровская ОБ"</t>
  </si>
  <si>
    <t>ОГБУЗ "Нейская РБ"</t>
  </si>
  <si>
    <t>ОГБУЗ "Нерехтская ЦРБ"</t>
  </si>
  <si>
    <t>ОГБУЗ "Шарьинская ОБ им Каверина"</t>
  </si>
  <si>
    <t>ОГБУЗ "Волгореченская ГБ"</t>
  </si>
  <si>
    <t>ОГБУЗ "Стоматологическая поликлиника №1 г Костромы"</t>
  </si>
  <si>
    <t>ОГБУЗ "Станция скорой медицинской помощи г Костромы"</t>
  </si>
  <si>
    <t>ОГБУЗ "Стоматологическая поликлиника г. Нерехта"</t>
  </si>
  <si>
    <t>ОГБУЗ "Костромская областная детская больница"</t>
  </si>
  <si>
    <t>ОГБУЗ "Антроповская ЦРБ"</t>
  </si>
  <si>
    <t>ОГБУЗ "Боговаровская РБ"</t>
  </si>
  <si>
    <t>ОГБУЗ "Вохомская РБ"</t>
  </si>
  <si>
    <t>ОГБУЗ "Кадыйская РБ"</t>
  </si>
  <si>
    <t>ОГБУЗ "Кологривская РБ"</t>
  </si>
  <si>
    <t>ОГБУЗ "Красносельская РБ"</t>
  </si>
  <si>
    <t>ОГБУЗ "Макарьевская РБ "</t>
  </si>
  <si>
    <t>ОГБУЗ "Межевская РБ"</t>
  </si>
  <si>
    <t>ОГБУЗ "Островская РБ"</t>
  </si>
  <si>
    <t>ОГБУЗ "Павинская РБ"</t>
  </si>
  <si>
    <t>ОГБУЗ "Парфеньевская РБ"</t>
  </si>
  <si>
    <t>ОГБУЗ "Поназыревская РБ"</t>
  </si>
  <si>
    <t>ОГБУЗ "Пыщугская РБ"</t>
  </si>
  <si>
    <t>ОГБУЗ "Солигаличская РБ"</t>
  </si>
  <si>
    <t>ОГБУЗ "Судиславская РБ"</t>
  </si>
  <si>
    <t>ОГБУЗ "Сусанинская РБ"</t>
  </si>
  <si>
    <t>ОГБУЗ "Чухломская ЦРБ"</t>
  </si>
  <si>
    <t>ООО "МЦ "Мирт"</t>
  </si>
  <si>
    <t>ОГБУЗ "Городская поликлиника № 4 г Костромы"</t>
  </si>
  <si>
    <t>план</t>
  </si>
  <si>
    <t>факт</t>
  </si>
  <si>
    <t>иногородние</t>
  </si>
  <si>
    <t>год</t>
  </si>
  <si>
    <t>итого</t>
  </si>
  <si>
    <t>Иногородние</t>
  </si>
  <si>
    <t>(+)перевыполнение</t>
  </si>
  <si>
    <t>(-)не довыполнение</t>
  </si>
  <si>
    <t>%</t>
  </si>
  <si>
    <t>ФГБУ Алмазов</t>
  </si>
  <si>
    <t>ГБ У Мечников</t>
  </si>
  <si>
    <t>(+) перевыполнение</t>
  </si>
  <si>
    <t xml:space="preserve">АО ВТБ Медицинское страхование </t>
  </si>
  <si>
    <t xml:space="preserve">В проект </t>
  </si>
  <si>
    <t xml:space="preserve">план по СМО </t>
  </si>
  <si>
    <t>факт по СМО</t>
  </si>
  <si>
    <t xml:space="preserve"> ПГГ 2014 г. окончат.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</si>
</sst>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#,##0.00\ _р_."/>
    <numFmt numFmtId="178" formatCode="#,##0\ _₽"/>
    <numFmt numFmtId="179" formatCode="#,##0.00\ _₽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1" applyNumberFormat="0" applyAlignment="0" applyProtection="0"/>
    <xf numFmtId="0" fontId="7" fillId="22" borderId="2" applyNumberForma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7" borderId="1" applyNumberFormat="0" applyAlignment="0" applyProtection="0"/>
    <xf numFmtId="0" fontId="14" fillId="0" borderId="6" applyNumberFormat="0" applyFill="0" applyAlignment="0" applyProtection="0"/>
    <xf numFmtId="0" fontId="15" fillId="33" borderId="0" applyNumberFormat="0" applyBorder="0" applyAlignment="0" applyProtection="0"/>
    <xf numFmtId="0" fontId="16" fillId="20" borderId="7" applyNumberFormat="0" applyFont="0" applyAlignment="0" applyProtection="0"/>
    <xf numFmtId="0" fontId="17" fillId="29" borderId="8" applyNumberFormat="0" applyAlignment="0" applyProtection="0"/>
    <xf numFmtId="0" fontId="1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7" borderId="0" applyNumberFormat="0" applyBorder="0" applyAlignment="0" applyProtection="0"/>
    <xf numFmtId="0" fontId="13" fillId="7" borderId="1" applyNumberFormat="0" applyAlignment="0" applyProtection="0"/>
    <xf numFmtId="0" fontId="17" fillId="38" borderId="8" applyNumberFormat="0" applyAlignment="0" applyProtection="0"/>
    <xf numFmtId="0" fontId="20" fillId="38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7" fillId="39" borderId="2" applyNumberFormat="0" applyAlignment="0" applyProtection="0"/>
    <xf numFmtId="0" fontId="25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41" borderId="7" applyNumberFormat="0" applyFont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2" fillId="0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42" borderId="31" xfId="0" applyNumberFormat="1" applyFill="1" applyBorder="1" applyAlignment="1">
      <alignment horizontal="center"/>
    </xf>
    <xf numFmtId="3" fontId="0" fillId="3" borderId="32" xfId="0" applyNumberFormat="1" applyFill="1" applyBorder="1" applyAlignment="1">
      <alignment horizontal="center"/>
    </xf>
    <xf numFmtId="3" fontId="0" fillId="3" borderId="31" xfId="0" applyNumberFormat="1" applyFill="1" applyBorder="1" applyAlignment="1">
      <alignment horizontal="center"/>
    </xf>
    <xf numFmtId="3" fontId="0" fillId="5" borderId="32" xfId="0" applyNumberFormat="1" applyFill="1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3" fontId="0" fillId="7" borderId="31" xfId="0" applyNumberFormat="1" applyFill="1" applyBorder="1" applyAlignment="1">
      <alignment horizontal="center"/>
    </xf>
    <xf numFmtId="3" fontId="0" fillId="7" borderId="33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29" xfId="0" applyNumberFormat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3" fontId="0" fillId="0" borderId="21" xfId="0" applyNumberFormat="1" applyBorder="1" applyAlignment="1">
      <alignment/>
    </xf>
    <xf numFmtId="0" fontId="0" fillId="4" borderId="31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29" xfId="0" applyFill="1" applyBorder="1" applyAlignment="1">
      <alignment/>
    </xf>
    <xf numFmtId="0" fontId="0" fillId="0" borderId="13" xfId="0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3" fontId="0" fillId="42" borderId="32" xfId="0" applyNumberFormat="1" applyFill="1" applyBorder="1" applyAlignment="1">
      <alignment horizontal="center"/>
    </xf>
    <xf numFmtId="3" fontId="0" fillId="42" borderId="33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vertical="center" wrapText="1"/>
    </xf>
    <xf numFmtId="3" fontId="0" fillId="5" borderId="16" xfId="0" applyNumberFormat="1" applyFill="1" applyBorder="1" applyAlignment="1">
      <alignment horizontal="center"/>
    </xf>
    <xf numFmtId="3" fontId="0" fillId="5" borderId="22" xfId="0" applyNumberFormat="1" applyFill="1" applyBorder="1" applyAlignment="1">
      <alignment horizontal="center"/>
    </xf>
    <xf numFmtId="3" fontId="0" fillId="5" borderId="24" xfId="0" applyNumberFormat="1" applyFill="1" applyBorder="1" applyAlignment="1">
      <alignment horizontal="center"/>
    </xf>
    <xf numFmtId="3" fontId="0" fillId="5" borderId="36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0" fontId="0" fillId="7" borderId="13" xfId="0" applyFill="1" applyBorder="1" applyAlignment="1">
      <alignment/>
    </xf>
    <xf numFmtId="3" fontId="0" fillId="7" borderId="37" xfId="0" applyNumberFormat="1" applyFill="1" applyBorder="1" applyAlignment="1">
      <alignment horizontal="center"/>
    </xf>
    <xf numFmtId="0" fontId="0" fillId="40" borderId="13" xfId="0" applyFill="1" applyBorder="1" applyAlignment="1">
      <alignment/>
    </xf>
    <xf numFmtId="3" fontId="0" fillId="40" borderId="29" xfId="0" applyNumberFormat="1" applyFill="1" applyBorder="1" applyAlignment="1">
      <alignment horizontal="center"/>
    </xf>
    <xf numFmtId="0" fontId="0" fillId="40" borderId="16" xfId="0" applyFill="1" applyBorder="1" applyAlignment="1">
      <alignment/>
    </xf>
    <xf numFmtId="3" fontId="0" fillId="3" borderId="37" xfId="0" applyNumberFormat="1" applyFill="1" applyBorder="1" applyAlignment="1">
      <alignment horizontal="center"/>
    </xf>
    <xf numFmtId="3" fontId="0" fillId="7" borderId="31" xfId="0" applyNumberForma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/>
    </xf>
    <xf numFmtId="0" fontId="0" fillId="0" borderId="29" xfId="0" applyFill="1" applyBorder="1" applyAlignment="1">
      <alignment/>
    </xf>
    <xf numFmtId="3" fontId="0" fillId="5" borderId="13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5" borderId="13" xfId="0" applyFill="1" applyBorder="1" applyAlignment="1">
      <alignment horizontal="center"/>
    </xf>
    <xf numFmtId="3" fontId="31" fillId="5" borderId="13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16" fillId="43" borderId="21" xfId="97" applyFont="1" applyFill="1" applyBorder="1" applyAlignment="1">
      <alignment horizontal="left"/>
      <protection/>
    </xf>
    <xf numFmtId="0" fontId="16" fillId="0" borderId="21" xfId="97" applyFont="1" applyFill="1" applyBorder="1" applyAlignment="1">
      <alignment horizontal="left"/>
      <protection/>
    </xf>
    <xf numFmtId="0" fontId="16" fillId="0" borderId="21" xfId="97" applyFont="1" applyFill="1" applyBorder="1" applyAlignment="1">
      <alignment horizontal="left" vertical="top" wrapText="1"/>
      <protection/>
    </xf>
    <xf numFmtId="0" fontId="16" fillId="0" borderId="21" xfId="97" applyFont="1" applyFill="1" applyBorder="1" applyAlignment="1">
      <alignment horizontal="left" wrapText="1"/>
      <protection/>
    </xf>
    <xf numFmtId="0" fontId="16" fillId="0" borderId="21" xfId="97" applyFont="1" applyFill="1" applyBorder="1" applyAlignment="1">
      <alignment horizontal="left"/>
      <protection/>
    </xf>
    <xf numFmtId="0" fontId="16" fillId="0" borderId="21" xfId="97" applyNumberFormat="1" applyFont="1" applyFill="1" applyBorder="1" applyAlignment="1" applyProtection="1">
      <alignment horizontal="left" vertical="top"/>
      <protection/>
    </xf>
    <xf numFmtId="0" fontId="16" fillId="0" borderId="21" xfId="97" applyNumberFormat="1" applyFont="1" applyFill="1" applyBorder="1" applyAlignment="1" applyProtection="1">
      <alignment horizontal="left" vertical="top"/>
      <protection/>
    </xf>
    <xf numFmtId="0" fontId="16" fillId="0" borderId="21" xfId="97" applyNumberFormat="1" applyFont="1" applyFill="1" applyBorder="1" applyAlignment="1" applyProtection="1">
      <alignment horizontal="left" vertical="top" wrapText="1"/>
      <protection/>
    </xf>
    <xf numFmtId="0" fontId="16" fillId="0" borderId="21" xfId="97" applyNumberFormat="1" applyFont="1" applyFill="1" applyBorder="1" applyAlignment="1" applyProtection="1">
      <alignment horizontal="left" vertical="top"/>
      <protection/>
    </xf>
    <xf numFmtId="0" fontId="16" fillId="0" borderId="21" xfId="97" applyNumberFormat="1" applyFont="1" applyFill="1" applyBorder="1" applyAlignment="1" applyProtection="1">
      <alignment horizontal="left" vertical="top" wrapText="1"/>
      <protection/>
    </xf>
    <xf numFmtId="0" fontId="16" fillId="43" borderId="21" xfId="97" applyNumberFormat="1" applyFont="1" applyFill="1" applyBorder="1" applyAlignment="1" applyProtection="1">
      <alignment horizontal="left" vertical="top"/>
      <protection/>
    </xf>
    <xf numFmtId="0" fontId="30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5" borderId="25" xfId="0" applyFill="1" applyBorder="1" applyAlignment="1">
      <alignment horizontal="center"/>
    </xf>
    <xf numFmtId="3" fontId="0" fillId="5" borderId="21" xfId="0" applyNumberFormat="1" applyFill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5" borderId="38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3" fontId="0" fillId="5" borderId="39" xfId="0" applyNumberFormat="1" applyFill="1" applyBorder="1" applyAlignment="1">
      <alignment horizontal="center"/>
    </xf>
    <xf numFmtId="3" fontId="0" fillId="5" borderId="40" xfId="0" applyNumberFormat="1" applyFill="1" applyBorder="1" applyAlignment="1">
      <alignment horizontal="center"/>
    </xf>
    <xf numFmtId="3" fontId="0" fillId="0" borderId="24" xfId="0" applyNumberFormat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0" fillId="5" borderId="14" xfId="0" applyFill="1" applyBorder="1" applyAlignment="1">
      <alignment/>
    </xf>
    <xf numFmtId="0" fontId="0" fillId="0" borderId="36" xfId="0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3" fontId="0" fillId="7" borderId="13" xfId="0" applyNumberFormat="1" applyFill="1" applyBorder="1" applyAlignment="1">
      <alignment horizontal="center"/>
    </xf>
    <xf numFmtId="3" fontId="0" fillId="7" borderId="19" xfId="0" applyNumberFormat="1" applyFill="1" applyBorder="1" applyAlignment="1">
      <alignment horizontal="center"/>
    </xf>
    <xf numFmtId="0" fontId="0" fillId="0" borderId="27" xfId="0" applyBorder="1" applyAlignment="1">
      <alignment wrapText="1"/>
    </xf>
    <xf numFmtId="0" fontId="1" fillId="7" borderId="14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7" borderId="21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3" fontId="0" fillId="7" borderId="21" xfId="0" applyNumberFormat="1" applyFill="1" applyBorder="1" applyAlignment="1">
      <alignment horizontal="center"/>
    </xf>
    <xf numFmtId="3" fontId="0" fillId="7" borderId="28" xfId="0" applyNumberForma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7" borderId="14" xfId="0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3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3" fontId="0" fillId="3" borderId="13" xfId="0" applyNumberFormat="1" applyFill="1" applyBorder="1" applyAlignment="1">
      <alignment horizontal="center" vertical="center"/>
    </xf>
    <xf numFmtId="3" fontId="31" fillId="3" borderId="13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3" fontId="0" fillId="3" borderId="36" xfId="0" applyNumberForma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3" fontId="0" fillId="3" borderId="27" xfId="0" applyNumberFormat="1" applyFill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42" borderId="13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0" fillId="42" borderId="13" xfId="0" applyFill="1" applyBorder="1" applyAlignment="1">
      <alignment/>
    </xf>
    <xf numFmtId="3" fontId="0" fillId="42" borderId="13" xfId="0" applyNumberForma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3" fontId="0" fillId="42" borderId="13" xfId="0" applyNumberFormat="1" applyFill="1" applyBorder="1" applyAlignment="1">
      <alignment horizontal="center" vertical="center"/>
    </xf>
    <xf numFmtId="3" fontId="31" fillId="42" borderId="13" xfId="0" applyNumberFormat="1" applyFont="1" applyFill="1" applyBorder="1" applyAlignment="1">
      <alignment horizontal="center"/>
    </xf>
    <xf numFmtId="1" fontId="0" fillId="42" borderId="13" xfId="0" applyNumberFormat="1" applyFill="1" applyBorder="1" applyAlignment="1">
      <alignment horizontal="center"/>
    </xf>
    <xf numFmtId="0" fontId="16" fillId="42" borderId="13" xfId="0" applyFont="1" applyFill="1" applyBorder="1" applyAlignment="1">
      <alignment horizontal="center" vertical="center" wrapText="1"/>
    </xf>
    <xf numFmtId="3" fontId="0" fillId="42" borderId="19" xfId="0" applyNumberFormat="1" applyFill="1" applyBorder="1" applyAlignment="1">
      <alignment horizontal="center"/>
    </xf>
    <xf numFmtId="3" fontId="0" fillId="42" borderId="20" xfId="0" applyNumberFormat="1" applyFill="1" applyBorder="1" applyAlignment="1">
      <alignment horizontal="center"/>
    </xf>
    <xf numFmtId="3" fontId="0" fillId="42" borderId="37" xfId="0" applyNumberFormat="1" applyFill="1" applyBorder="1" applyAlignment="1">
      <alignment horizontal="center"/>
    </xf>
    <xf numFmtId="3" fontId="0" fillId="42" borderId="24" xfId="0" applyNumberFormat="1" applyFill="1" applyBorder="1" applyAlignment="1">
      <alignment horizontal="center"/>
    </xf>
    <xf numFmtId="3" fontId="0" fillId="42" borderId="25" xfId="0" applyNumberFormat="1" applyFill="1" applyBorder="1" applyAlignment="1">
      <alignment horizontal="center"/>
    </xf>
    <xf numFmtId="3" fontId="0" fillId="42" borderId="36" xfId="0" applyNumberFormat="1" applyFill="1" applyBorder="1" applyAlignment="1">
      <alignment horizontal="center"/>
    </xf>
    <xf numFmtId="3" fontId="0" fillId="42" borderId="21" xfId="0" applyNumberFormat="1" applyFill="1" applyBorder="1" applyAlignment="1">
      <alignment horizontal="center"/>
    </xf>
    <xf numFmtId="3" fontId="0" fillId="42" borderId="27" xfId="0" applyNumberFormat="1" applyFill="1" applyBorder="1" applyAlignment="1">
      <alignment horizontal="center"/>
    </xf>
    <xf numFmtId="3" fontId="0" fillId="42" borderId="28" xfId="0" applyNumberFormat="1" applyFill="1" applyBorder="1" applyAlignment="1">
      <alignment horizontal="center"/>
    </xf>
    <xf numFmtId="3" fontId="0" fillId="40" borderId="25" xfId="0" applyNumberFormat="1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3" fontId="0" fillId="40" borderId="16" xfId="0" applyNumberFormat="1" applyFill="1" applyBorder="1" applyAlignment="1">
      <alignment horizontal="center"/>
    </xf>
    <xf numFmtId="3" fontId="0" fillId="40" borderId="13" xfId="0" applyNumberFormat="1" applyFill="1" applyBorder="1" applyAlignment="1">
      <alignment horizontal="center"/>
    </xf>
    <xf numFmtId="3" fontId="0" fillId="40" borderId="16" xfId="0" applyNumberFormat="1" applyFill="1" applyBorder="1" applyAlignment="1">
      <alignment horizontal="center" vertical="center"/>
    </xf>
    <xf numFmtId="3" fontId="0" fillId="40" borderId="13" xfId="0" applyNumberFormat="1" applyFill="1" applyBorder="1" applyAlignment="1">
      <alignment horizontal="center" vertical="center"/>
    </xf>
    <xf numFmtId="3" fontId="0" fillId="40" borderId="29" xfId="0" applyNumberFormat="1" applyFill="1" applyBorder="1" applyAlignment="1">
      <alignment horizontal="center" vertical="center"/>
    </xf>
    <xf numFmtId="3" fontId="31" fillId="40" borderId="16" xfId="0" applyNumberFormat="1" applyFont="1" applyFill="1" applyBorder="1" applyAlignment="1">
      <alignment horizontal="center"/>
    </xf>
    <xf numFmtId="3" fontId="31" fillId="40" borderId="13" xfId="0" applyNumberFormat="1" applyFont="1" applyFill="1" applyBorder="1" applyAlignment="1">
      <alignment horizontal="center"/>
    </xf>
    <xf numFmtId="3" fontId="31" fillId="40" borderId="29" xfId="0" applyNumberFormat="1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16" fillId="43" borderId="21" xfId="97" applyFont="1" applyFill="1" applyBorder="1" applyAlignment="1">
      <alignment horizontal="left" wrapText="1"/>
      <protection/>
    </xf>
    <xf numFmtId="0" fontId="16" fillId="0" borderId="21" xfId="97" applyFont="1" applyFill="1" applyBorder="1" applyAlignment="1">
      <alignment horizontal="left" wrapText="1"/>
      <protection/>
    </xf>
    <xf numFmtId="0" fontId="16" fillId="0" borderId="21" xfId="97" applyNumberFormat="1" applyFont="1" applyFill="1" applyBorder="1" applyAlignment="1" applyProtection="1">
      <alignment horizontal="left" wrapText="1"/>
      <protection/>
    </xf>
    <xf numFmtId="0" fontId="16" fillId="0" borderId="21" xfId="97" applyNumberFormat="1" applyFont="1" applyFill="1" applyBorder="1" applyAlignment="1" applyProtection="1">
      <alignment horizontal="left" wrapText="1"/>
      <protection/>
    </xf>
    <xf numFmtId="0" fontId="16" fillId="43" borderId="21" xfId="97" applyNumberFormat="1" applyFont="1" applyFill="1" applyBorder="1" applyAlignment="1" applyProtection="1">
      <alignment horizontal="left" wrapText="1"/>
      <protection/>
    </xf>
    <xf numFmtId="0" fontId="16" fillId="43" borderId="21" xfId="97" applyNumberFormat="1" applyFont="1" applyFill="1" applyBorder="1" applyAlignment="1" applyProtection="1">
      <alignment horizontal="left" wrapText="1"/>
      <protection/>
    </xf>
    <xf numFmtId="3" fontId="0" fillId="40" borderId="19" xfId="0" applyNumberFormat="1" applyFill="1" applyBorder="1" applyAlignment="1">
      <alignment horizontal="center"/>
    </xf>
    <xf numFmtId="3" fontId="0" fillId="40" borderId="20" xfId="0" applyNumberFormat="1" applyFill="1" applyBorder="1" applyAlignment="1">
      <alignment horizontal="center"/>
    </xf>
    <xf numFmtId="3" fontId="0" fillId="40" borderId="37" xfId="0" applyNumberFormat="1" applyFill="1" applyBorder="1" applyAlignment="1">
      <alignment horizontal="center"/>
    </xf>
    <xf numFmtId="3" fontId="0" fillId="40" borderId="24" xfId="0" applyNumberFormat="1" applyFill="1" applyBorder="1" applyAlignment="1">
      <alignment horizontal="center"/>
    </xf>
    <xf numFmtId="3" fontId="0" fillId="40" borderId="36" xfId="0" applyNumberFormat="1" applyFill="1" applyBorder="1" applyAlignment="1">
      <alignment horizontal="center"/>
    </xf>
    <xf numFmtId="3" fontId="0" fillId="40" borderId="21" xfId="0" applyNumberFormat="1" applyFill="1" applyBorder="1" applyAlignment="1">
      <alignment horizontal="center"/>
    </xf>
    <xf numFmtId="3" fontId="0" fillId="40" borderId="27" xfId="0" applyNumberFormat="1" applyFill="1" applyBorder="1" applyAlignment="1">
      <alignment horizontal="center"/>
    </xf>
    <xf numFmtId="3" fontId="0" fillId="40" borderId="28" xfId="0" applyNumberFormat="1" applyFill="1" applyBorder="1" applyAlignment="1">
      <alignment horizontal="center"/>
    </xf>
    <xf numFmtId="0" fontId="0" fillId="40" borderId="2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 vertical="center"/>
    </xf>
    <xf numFmtId="3" fontId="31" fillId="4" borderId="13" xfId="0" applyNumberFormat="1" applyFon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3" fontId="0" fillId="4" borderId="37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3" fontId="0" fillId="4" borderId="21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0" borderId="41" xfId="0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4" borderId="25" xfId="0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4" borderId="19" xfId="0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0" fillId="0" borderId="19" xfId="0" applyFill="1" applyBorder="1" applyAlignment="1">
      <alignment horizontal="center" vertical="distributed"/>
    </xf>
    <xf numFmtId="0" fontId="0" fillId="0" borderId="25" xfId="0" applyFill="1" applyBorder="1" applyAlignment="1">
      <alignment horizontal="center" vertical="distributed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6" fillId="43" borderId="46" xfId="97" applyFont="1" applyFill="1" applyBorder="1" applyAlignment="1">
      <alignment horizontal="left" wrapText="1"/>
      <protection/>
    </xf>
    <xf numFmtId="0" fontId="16" fillId="0" borderId="46" xfId="97" applyFont="1" applyFill="1" applyBorder="1" applyAlignment="1">
      <alignment horizontal="left" wrapText="1"/>
      <protection/>
    </xf>
    <xf numFmtId="0" fontId="16" fillId="0" borderId="46" xfId="97" applyFont="1" applyFill="1" applyBorder="1" applyAlignment="1">
      <alignment horizontal="left" wrapText="1"/>
      <protection/>
    </xf>
    <xf numFmtId="0" fontId="16" fillId="0" borderId="46" xfId="97" applyNumberFormat="1" applyFont="1" applyFill="1" applyBorder="1" applyAlignment="1" applyProtection="1">
      <alignment horizontal="left" wrapText="1"/>
      <protection/>
    </xf>
    <xf numFmtId="0" fontId="16" fillId="0" borderId="46" xfId="97" applyNumberFormat="1" applyFont="1" applyFill="1" applyBorder="1" applyAlignment="1" applyProtection="1">
      <alignment horizontal="left" wrapText="1"/>
      <protection/>
    </xf>
    <xf numFmtId="0" fontId="16" fillId="0" borderId="46" xfId="97" applyNumberFormat="1" applyFont="1" applyFill="1" applyBorder="1" applyAlignment="1" applyProtection="1">
      <alignment horizontal="left" wrapText="1"/>
      <protection/>
    </xf>
    <xf numFmtId="0" fontId="16" fillId="43" borderId="46" xfId="97" applyNumberFormat="1" applyFont="1" applyFill="1" applyBorder="1" applyAlignment="1" applyProtection="1">
      <alignment horizontal="left" wrapText="1"/>
      <protection/>
    </xf>
    <xf numFmtId="0" fontId="30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4" borderId="35" xfId="0" applyFill="1" applyBorder="1" applyAlignment="1">
      <alignment/>
    </xf>
    <xf numFmtId="173" fontId="0" fillId="4" borderId="20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40" borderId="0" xfId="0" applyFill="1" applyBorder="1" applyAlignment="1">
      <alignment/>
    </xf>
    <xf numFmtId="0" fontId="16" fillId="43" borderId="46" xfId="97" applyFont="1" applyFill="1" applyBorder="1" applyAlignment="1">
      <alignment horizontal="left"/>
      <protection/>
    </xf>
    <xf numFmtId="0" fontId="16" fillId="0" borderId="46" xfId="97" applyFont="1" applyFill="1" applyBorder="1" applyAlignment="1">
      <alignment horizontal="left"/>
      <protection/>
    </xf>
    <xf numFmtId="0" fontId="16" fillId="0" borderId="46" xfId="97" applyFont="1" applyFill="1" applyBorder="1" applyAlignment="1">
      <alignment horizontal="left" vertical="top" wrapText="1"/>
      <protection/>
    </xf>
    <xf numFmtId="0" fontId="16" fillId="0" borderId="46" xfId="97" applyFont="1" applyFill="1" applyBorder="1" applyAlignment="1">
      <alignment horizontal="left"/>
      <protection/>
    </xf>
    <xf numFmtId="0" fontId="16" fillId="0" borderId="46" xfId="97" applyNumberFormat="1" applyFont="1" applyFill="1" applyBorder="1" applyAlignment="1" applyProtection="1">
      <alignment horizontal="left" vertical="top"/>
      <protection/>
    </xf>
    <xf numFmtId="0" fontId="16" fillId="0" borderId="46" xfId="97" applyNumberFormat="1" applyFont="1" applyFill="1" applyBorder="1" applyAlignment="1" applyProtection="1">
      <alignment horizontal="left" vertical="top"/>
      <protection/>
    </xf>
    <xf numFmtId="0" fontId="16" fillId="0" borderId="46" xfId="97" applyNumberFormat="1" applyFont="1" applyFill="1" applyBorder="1" applyAlignment="1" applyProtection="1">
      <alignment horizontal="left" vertical="top" wrapText="1"/>
      <protection/>
    </xf>
    <xf numFmtId="0" fontId="16" fillId="0" borderId="46" xfId="97" applyNumberFormat="1" applyFont="1" applyFill="1" applyBorder="1" applyAlignment="1" applyProtection="1">
      <alignment horizontal="left" vertical="top"/>
      <protection/>
    </xf>
    <xf numFmtId="0" fontId="16" fillId="0" borderId="46" xfId="97" applyNumberFormat="1" applyFont="1" applyFill="1" applyBorder="1" applyAlignment="1" applyProtection="1">
      <alignment horizontal="left" vertical="top" wrapText="1"/>
      <protection/>
    </xf>
    <xf numFmtId="0" fontId="16" fillId="43" borderId="46" xfId="97" applyNumberFormat="1" applyFont="1" applyFill="1" applyBorder="1" applyAlignment="1" applyProtection="1">
      <alignment horizontal="left" vertical="top"/>
      <protection/>
    </xf>
    <xf numFmtId="0" fontId="0" fillId="7" borderId="27" xfId="0" applyFill="1" applyBorder="1" applyAlignment="1">
      <alignment/>
    </xf>
    <xf numFmtId="0" fontId="0" fillId="5" borderId="30" xfId="0" applyFill="1" applyBorder="1" applyAlignment="1">
      <alignment/>
    </xf>
    <xf numFmtId="0" fontId="0" fillId="0" borderId="23" xfId="0" applyBorder="1" applyAlignment="1">
      <alignment horizontal="center" vertical="distributed"/>
    </xf>
    <xf numFmtId="3" fontId="0" fillId="5" borderId="49" xfId="0" applyNumberFormat="1" applyFill="1" applyBorder="1" applyAlignment="1">
      <alignment horizontal="center"/>
    </xf>
    <xf numFmtId="0" fontId="0" fillId="5" borderId="38" xfId="0" applyFill="1" applyBorder="1" applyAlignment="1">
      <alignment/>
    </xf>
    <xf numFmtId="0" fontId="0" fillId="5" borderId="35" xfId="0" applyFill="1" applyBorder="1" applyAlignment="1">
      <alignment/>
    </xf>
    <xf numFmtId="3" fontId="0" fillId="0" borderId="38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0" fillId="3" borderId="29" xfId="0" applyFill="1" applyBorder="1" applyAlignment="1">
      <alignment/>
    </xf>
    <xf numFmtId="3" fontId="0" fillId="3" borderId="0" xfId="0" applyNumberForma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3" borderId="51" xfId="0" applyNumberFormat="1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21" xfId="0" applyBorder="1" applyAlignment="1">
      <alignment wrapText="1"/>
    </xf>
    <xf numFmtId="0" fontId="0" fillId="0" borderId="38" xfId="0" applyBorder="1" applyAlignment="1">
      <alignment wrapText="1"/>
    </xf>
    <xf numFmtId="3" fontId="0" fillId="3" borderId="52" xfId="0" applyNumberFormat="1" applyFill="1" applyBorder="1" applyAlignment="1">
      <alignment horizontal="center"/>
    </xf>
    <xf numFmtId="0" fontId="0" fillId="0" borderId="53" xfId="0" applyBorder="1" applyAlignment="1">
      <alignment/>
    </xf>
    <xf numFmtId="0" fontId="0" fillId="35" borderId="27" xfId="0" applyFill="1" applyBorder="1" applyAlignment="1">
      <alignment/>
    </xf>
    <xf numFmtId="0" fontId="0" fillId="42" borderId="29" xfId="0" applyFill="1" applyBorder="1" applyAlignment="1">
      <alignment/>
    </xf>
    <xf numFmtId="3" fontId="0" fillId="40" borderId="0" xfId="0" applyNumberFormat="1" applyFill="1" applyBorder="1" applyAlignment="1">
      <alignment/>
    </xf>
    <xf numFmtId="3" fontId="0" fillId="42" borderId="0" xfId="0" applyNumberFormat="1" applyFill="1" applyBorder="1" applyAlignment="1">
      <alignment horizontal="center"/>
    </xf>
    <xf numFmtId="3" fontId="0" fillId="42" borderId="51" xfId="0" applyNumberFormat="1" applyFill="1" applyBorder="1" applyAlignment="1">
      <alignment horizontal="center"/>
    </xf>
    <xf numFmtId="0" fontId="0" fillId="42" borderId="21" xfId="0" applyFill="1" applyBorder="1" applyAlignment="1">
      <alignment/>
    </xf>
    <xf numFmtId="0" fontId="0" fillId="42" borderId="27" xfId="0" applyFill="1" applyBorder="1" applyAlignment="1">
      <alignment/>
    </xf>
    <xf numFmtId="3" fontId="0" fillId="42" borderId="52" xfId="0" applyNumberForma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1" fillId="40" borderId="29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distributed"/>
    </xf>
    <xf numFmtId="0" fontId="0" fillId="0" borderId="23" xfId="0" applyFill="1" applyBorder="1" applyAlignment="1">
      <alignment horizontal="center" vertical="distributed"/>
    </xf>
    <xf numFmtId="3" fontId="0" fillId="40" borderId="54" xfId="0" applyNumberFormat="1" applyFill="1" applyBorder="1" applyAlignment="1">
      <alignment horizontal="center"/>
    </xf>
    <xf numFmtId="3" fontId="0" fillId="40" borderId="46" xfId="0" applyNumberFormat="1" applyFill="1" applyBorder="1" applyAlignment="1">
      <alignment horizontal="center"/>
    </xf>
    <xf numFmtId="3" fontId="0" fillId="40" borderId="46" xfId="0" applyNumberFormat="1" applyFill="1" applyBorder="1" applyAlignment="1">
      <alignment horizontal="center"/>
    </xf>
    <xf numFmtId="3" fontId="0" fillId="40" borderId="47" xfId="0" applyNumberFormat="1" applyFill="1" applyBorder="1" applyAlignment="1">
      <alignment horizontal="center"/>
    </xf>
    <xf numFmtId="3" fontId="0" fillId="40" borderId="51" xfId="0" applyNumberFormat="1" applyFill="1" applyBorder="1" applyAlignment="1">
      <alignment horizontal="center"/>
    </xf>
    <xf numFmtId="0" fontId="0" fillId="40" borderId="21" xfId="0" applyFill="1" applyBorder="1" applyAlignment="1">
      <alignment/>
    </xf>
    <xf numFmtId="0" fontId="0" fillId="40" borderId="27" xfId="0" applyFill="1" applyBorder="1" applyAlignment="1">
      <alignment/>
    </xf>
    <xf numFmtId="0" fontId="0" fillId="0" borderId="28" xfId="0" applyBorder="1" applyAlignment="1">
      <alignment horizontal="center" vertical="distributed"/>
    </xf>
    <xf numFmtId="3" fontId="0" fillId="40" borderId="52" xfId="0" applyNumberFormat="1" applyFill="1" applyBorder="1" applyAlignment="1">
      <alignment horizontal="center"/>
    </xf>
    <xf numFmtId="0" fontId="0" fillId="40" borderId="53" xfId="0" applyFill="1" applyBorder="1" applyAlignment="1">
      <alignment/>
    </xf>
    <xf numFmtId="0" fontId="16" fillId="0" borderId="21" xfId="97" applyNumberFormat="1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7" borderId="2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14" xfId="0" applyBorder="1" applyAlignment="1">
      <alignment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_Лист1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BH232"/>
  <sheetViews>
    <sheetView tabSelected="1" zoomScale="90" zoomScaleNormal="90" workbookViewId="0" topLeftCell="A1">
      <pane xSplit="5" topLeftCell="F1" activePane="topRight" state="frozen"/>
      <selection pane="topLeft" activeCell="A1" sqref="A1"/>
      <selection pane="topRight" activeCell="G24" sqref="G24"/>
    </sheetView>
  </sheetViews>
  <sheetFormatPr defaultColWidth="9.00390625" defaultRowHeight="12.75"/>
  <cols>
    <col min="1" max="1" width="50.00390625" style="0" customWidth="1"/>
    <col min="2" max="5" width="9.125" style="0" hidden="1" customWidth="1"/>
    <col min="6" max="7" width="8.875" style="0" customWidth="1"/>
    <col min="9" max="12" width="8.875" style="0" hidden="1" customWidth="1"/>
    <col min="13" max="14" width="8.875" style="0" customWidth="1"/>
    <col min="16" max="19" width="8.875" style="0" hidden="1" customWidth="1"/>
    <col min="20" max="20" width="8.875" style="0" customWidth="1"/>
    <col min="21" max="21" width="7.125" style="0" bestFit="1" customWidth="1"/>
    <col min="23" max="26" width="9.125" style="0" hidden="1" customWidth="1"/>
    <col min="27" max="29" width="8.875" style="0" customWidth="1"/>
    <col min="30" max="30" width="8.375" style="0" bestFit="1" customWidth="1"/>
    <col min="31" max="31" width="6.00390625" style="0" customWidth="1"/>
    <col min="32" max="32" width="9.875" style="0" customWidth="1"/>
    <col min="33" max="33" width="10.125" style="0" customWidth="1"/>
    <col min="34" max="34" width="10.375" style="0" customWidth="1"/>
    <col min="35" max="35" width="7.75390625" style="0" bestFit="1" customWidth="1"/>
    <col min="36" max="36" width="7.00390625" style="0" customWidth="1"/>
    <col min="37" max="37" width="6.75390625" style="0" bestFit="1" customWidth="1"/>
    <col min="38" max="38" width="7.75390625" style="0" bestFit="1" customWidth="1"/>
    <col min="39" max="59" width="7.00390625" style="0" customWidth="1"/>
  </cols>
  <sheetData>
    <row r="1" ht="13.5" thickBot="1"/>
    <row r="2" spans="1:60" s="96" customFormat="1" ht="38.25" customHeight="1">
      <c r="A2" s="327" t="s">
        <v>0</v>
      </c>
      <c r="B2" s="330" t="s">
        <v>1</v>
      </c>
      <c r="C2" s="330"/>
      <c r="D2" s="330"/>
      <c r="E2" s="330"/>
      <c r="F2" s="330"/>
      <c r="G2" s="330"/>
      <c r="H2" s="330"/>
      <c r="I2" s="330" t="s">
        <v>100</v>
      </c>
      <c r="J2" s="330"/>
      <c r="K2" s="330"/>
      <c r="L2" s="330"/>
      <c r="M2" s="330"/>
      <c r="N2" s="330"/>
      <c r="O2" s="330"/>
      <c r="P2" s="330" t="s">
        <v>3</v>
      </c>
      <c r="Q2" s="330"/>
      <c r="R2" s="330"/>
      <c r="S2" s="330"/>
      <c r="T2" s="330"/>
      <c r="U2" s="330"/>
      <c r="V2" s="330"/>
      <c r="W2" s="330" t="s">
        <v>14</v>
      </c>
      <c r="X2" s="330"/>
      <c r="Y2" s="330"/>
      <c r="Z2" s="330"/>
      <c r="AA2" s="81"/>
      <c r="AC2" s="266"/>
      <c r="AD2" s="53"/>
      <c r="AE2" s="54"/>
      <c r="AF2" s="251"/>
      <c r="AG2" s="251"/>
      <c r="AH2" s="251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</row>
    <row r="3" spans="1:60" s="60" customFormat="1" ht="13.5" thickBot="1">
      <c r="A3" s="328"/>
      <c r="B3" s="329" t="s">
        <v>12</v>
      </c>
      <c r="C3" s="329"/>
      <c r="D3" s="329"/>
      <c r="E3" s="329"/>
      <c r="F3" s="332"/>
      <c r="G3" s="332"/>
      <c r="H3" s="332"/>
      <c r="I3" s="329"/>
      <c r="J3" s="329"/>
      <c r="K3" s="329"/>
      <c r="L3" s="329"/>
      <c r="M3" s="332"/>
      <c r="N3" s="332"/>
      <c r="O3" s="332"/>
      <c r="P3" s="329"/>
      <c r="Q3" s="329"/>
      <c r="R3" s="329"/>
      <c r="S3" s="329"/>
      <c r="T3" s="130"/>
      <c r="U3" s="130"/>
      <c r="V3" s="130"/>
      <c r="W3" s="329" t="s">
        <v>12</v>
      </c>
      <c r="X3" s="329"/>
      <c r="Y3" s="329"/>
      <c r="Z3" s="329"/>
      <c r="AA3" s="92"/>
      <c r="AB3" s="128"/>
      <c r="AC3" s="282"/>
      <c r="AD3" s="285"/>
      <c r="AE3" s="286"/>
      <c r="AF3" s="331"/>
      <c r="AG3" s="331"/>
      <c r="AH3" s="331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</row>
    <row r="4" spans="1:60" s="60" customFormat="1" ht="38.25">
      <c r="A4" s="328"/>
      <c r="B4" s="8" t="s">
        <v>4</v>
      </c>
      <c r="C4" s="8" t="s">
        <v>5</v>
      </c>
      <c r="D4" s="8" t="s">
        <v>6</v>
      </c>
      <c r="E4" s="34" t="s">
        <v>7</v>
      </c>
      <c r="F4" s="51" t="s">
        <v>91</v>
      </c>
      <c r="G4" s="81" t="s">
        <v>91</v>
      </c>
      <c r="H4" s="125" t="s">
        <v>94</v>
      </c>
      <c r="I4" s="11" t="s">
        <v>4</v>
      </c>
      <c r="J4" s="8" t="s">
        <v>5</v>
      </c>
      <c r="K4" s="8" t="s">
        <v>6</v>
      </c>
      <c r="L4" s="34" t="s">
        <v>7</v>
      </c>
      <c r="M4" s="51" t="s">
        <v>91</v>
      </c>
      <c r="N4" s="81" t="s">
        <v>91</v>
      </c>
      <c r="O4" s="125" t="s">
        <v>94</v>
      </c>
      <c r="P4" s="11" t="s">
        <v>4</v>
      </c>
      <c r="Q4" s="8" t="s">
        <v>5</v>
      </c>
      <c r="R4" s="8" t="s">
        <v>6</v>
      </c>
      <c r="S4" s="34" t="s">
        <v>7</v>
      </c>
      <c r="T4" s="51" t="s">
        <v>91</v>
      </c>
      <c r="U4" s="81" t="s">
        <v>91</v>
      </c>
      <c r="V4" s="125" t="s">
        <v>94</v>
      </c>
      <c r="W4" s="11" t="s">
        <v>24</v>
      </c>
      <c r="X4" s="8" t="s">
        <v>25</v>
      </c>
      <c r="Y4" s="8" t="s">
        <v>26</v>
      </c>
      <c r="Z4" s="8" t="s">
        <v>27</v>
      </c>
      <c r="AA4" s="249" t="s">
        <v>101</v>
      </c>
      <c r="AB4" s="230" t="s">
        <v>92</v>
      </c>
      <c r="AC4" s="46" t="s">
        <v>92</v>
      </c>
      <c r="AD4" s="124" t="s">
        <v>94</v>
      </c>
      <c r="AE4" s="54"/>
      <c r="AF4" s="252"/>
      <c r="AG4" s="252"/>
      <c r="AH4" s="252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</row>
    <row r="5" spans="1:60" s="60" customFormat="1" ht="39" thickBot="1">
      <c r="A5" s="328"/>
      <c r="B5" s="8" t="s">
        <v>15</v>
      </c>
      <c r="C5" s="8" t="s">
        <v>15</v>
      </c>
      <c r="D5" s="8" t="s">
        <v>15</v>
      </c>
      <c r="E5" s="34" t="s">
        <v>15</v>
      </c>
      <c r="F5" s="52" t="s">
        <v>88</v>
      </c>
      <c r="G5" s="131" t="s">
        <v>89</v>
      </c>
      <c r="H5" s="127" t="s">
        <v>95</v>
      </c>
      <c r="I5" s="11" t="s">
        <v>15</v>
      </c>
      <c r="J5" s="8" t="s">
        <v>15</v>
      </c>
      <c r="K5" s="8" t="s">
        <v>15</v>
      </c>
      <c r="L5" s="34" t="s">
        <v>15</v>
      </c>
      <c r="M5" s="52" t="s">
        <v>88</v>
      </c>
      <c r="N5" s="131" t="s">
        <v>89</v>
      </c>
      <c r="O5" s="127" t="s">
        <v>95</v>
      </c>
      <c r="P5" s="11" t="s">
        <v>15</v>
      </c>
      <c r="Q5" s="8" t="s">
        <v>15</v>
      </c>
      <c r="R5" s="8" t="s">
        <v>15</v>
      </c>
      <c r="S5" s="34" t="s">
        <v>15</v>
      </c>
      <c r="T5" s="52" t="s">
        <v>88</v>
      </c>
      <c r="U5" s="131" t="s">
        <v>89</v>
      </c>
      <c r="V5" s="127" t="s">
        <v>95</v>
      </c>
      <c r="W5" s="11" t="s">
        <v>15</v>
      </c>
      <c r="X5" s="8" t="s">
        <v>15</v>
      </c>
      <c r="Y5" s="8" t="s">
        <v>15</v>
      </c>
      <c r="Z5" s="8" t="s">
        <v>15</v>
      </c>
      <c r="AA5" s="248" t="s">
        <v>104</v>
      </c>
      <c r="AB5" s="246" t="s">
        <v>102</v>
      </c>
      <c r="AC5" s="283" t="s">
        <v>103</v>
      </c>
      <c r="AD5" s="126" t="s">
        <v>95</v>
      </c>
      <c r="AE5" s="18" t="s">
        <v>96</v>
      </c>
      <c r="AF5" s="252"/>
      <c r="AG5" s="252"/>
      <c r="AH5" s="252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</row>
    <row r="6" spans="1:60" s="60" customFormat="1" ht="12.75">
      <c r="A6" s="97" t="s">
        <v>41</v>
      </c>
      <c r="B6" s="2">
        <v>64</v>
      </c>
      <c r="C6" s="2">
        <v>47</v>
      </c>
      <c r="D6" s="8"/>
      <c r="E6" s="34"/>
      <c r="F6" s="71">
        <v>121</v>
      </c>
      <c r="G6" s="112">
        <v>121</v>
      </c>
      <c r="H6" s="72">
        <f>G6-F6</f>
        <v>0</v>
      </c>
      <c r="I6" s="10">
        <v>40</v>
      </c>
      <c r="J6" s="2">
        <v>31</v>
      </c>
      <c r="K6" s="8"/>
      <c r="L6" s="8"/>
      <c r="M6" s="132">
        <v>73</v>
      </c>
      <c r="N6" s="133">
        <v>73</v>
      </c>
      <c r="O6" s="132">
        <f>N6-M6</f>
        <v>0</v>
      </c>
      <c r="P6" s="2">
        <v>82</v>
      </c>
      <c r="Q6" s="2">
        <v>60</v>
      </c>
      <c r="R6" s="8"/>
      <c r="S6" s="34"/>
      <c r="T6" s="71">
        <f>AA6-M6-F6</f>
        <v>172</v>
      </c>
      <c r="U6" s="112">
        <v>131</v>
      </c>
      <c r="V6" s="72">
        <f>U6-T6</f>
        <v>-41</v>
      </c>
      <c r="W6" s="10">
        <f>I6+P6+B6</f>
        <v>186</v>
      </c>
      <c r="X6" s="2">
        <f aca="true" t="shared" si="0" ref="X6:Y8">C6+J6+Q6</f>
        <v>138</v>
      </c>
      <c r="Y6" s="2">
        <f t="shared" si="0"/>
        <v>0</v>
      </c>
      <c r="Z6" s="36">
        <f>AA6-Y6-X6-W6</f>
        <v>42</v>
      </c>
      <c r="AA6" s="42">
        <v>366</v>
      </c>
      <c r="AB6" s="121">
        <f>F6+M6+T6</f>
        <v>366</v>
      </c>
      <c r="AC6" s="266">
        <f>G6+N6+U6</f>
        <v>325</v>
      </c>
      <c r="AD6" s="240">
        <f>AC6-AB6</f>
        <v>-41</v>
      </c>
      <c r="AE6" s="241">
        <f>ROUND(AC6/AB6*100,1)</f>
        <v>88.8</v>
      </c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</row>
    <row r="7" spans="1:60" s="60" customFormat="1" ht="12.75">
      <c r="A7" s="98" t="s">
        <v>49</v>
      </c>
      <c r="B7" s="8"/>
      <c r="C7" s="8"/>
      <c r="D7" s="8"/>
      <c r="E7" s="34"/>
      <c r="F7" s="113">
        <f aca="true" t="shared" si="1" ref="F7:F69">E7+D7+C7+B7</f>
        <v>0</v>
      </c>
      <c r="G7" s="94"/>
      <c r="H7" s="73">
        <f aca="true" t="shared" si="2" ref="H7:H69">G7-F7</f>
        <v>0</v>
      </c>
      <c r="I7" s="11"/>
      <c r="J7" s="8"/>
      <c r="K7" s="8"/>
      <c r="L7" s="8"/>
      <c r="M7" s="88">
        <f aca="true" t="shared" si="3" ref="M7:M69">L7+K7+J7+I7</f>
        <v>0</v>
      </c>
      <c r="N7" s="94"/>
      <c r="O7" s="88">
        <f aca="true" t="shared" si="4" ref="O7:O69">N7-M7</f>
        <v>0</v>
      </c>
      <c r="P7" s="8"/>
      <c r="Q7" s="8"/>
      <c r="R7" s="8"/>
      <c r="S7" s="34"/>
      <c r="T7" s="113">
        <f aca="true" t="shared" si="5" ref="T7:T69">AA7-M7-F7</f>
        <v>0</v>
      </c>
      <c r="U7" s="94"/>
      <c r="V7" s="73">
        <f aca="true" t="shared" si="6" ref="V7:V69">U7-T7</f>
        <v>0</v>
      </c>
      <c r="W7" s="10">
        <f>I7+P7+B7</f>
        <v>0</v>
      </c>
      <c r="X7" s="2">
        <f t="shared" si="0"/>
        <v>0</v>
      </c>
      <c r="Y7" s="2">
        <f t="shared" si="0"/>
        <v>0</v>
      </c>
      <c r="Z7" s="36">
        <f aca="true" t="shared" si="7" ref="Z7:Z69">AA7-Y7-X7-W7</f>
        <v>0</v>
      </c>
      <c r="AA7" s="43">
        <v>0</v>
      </c>
      <c r="AB7" s="56">
        <f aca="true" t="shared" si="8" ref="AB7:AB69">F7+M7+T7</f>
        <v>0</v>
      </c>
      <c r="AC7" s="67">
        <f aca="true" t="shared" si="9" ref="AC7:AC69">G7+N7+U7</f>
        <v>0</v>
      </c>
      <c r="AD7" s="56">
        <f aca="true" t="shared" si="10" ref="AD7:AD69">AC7-AB7</f>
        <v>0</v>
      </c>
      <c r="AE7" s="55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</row>
    <row r="8" spans="1:60" s="60" customFormat="1" ht="12.75">
      <c r="A8" s="98" t="s">
        <v>50</v>
      </c>
      <c r="B8" s="8"/>
      <c r="C8" s="8"/>
      <c r="D8" s="8"/>
      <c r="E8" s="34"/>
      <c r="F8" s="113">
        <f t="shared" si="1"/>
        <v>0</v>
      </c>
      <c r="G8" s="94"/>
      <c r="H8" s="73">
        <f t="shared" si="2"/>
        <v>0</v>
      </c>
      <c r="I8" s="11"/>
      <c r="J8" s="8"/>
      <c r="K8" s="8"/>
      <c r="L8" s="8"/>
      <c r="M8" s="88">
        <f t="shared" si="3"/>
        <v>0</v>
      </c>
      <c r="N8" s="94"/>
      <c r="O8" s="88">
        <f t="shared" si="4"/>
        <v>0</v>
      </c>
      <c r="P8" s="8"/>
      <c r="Q8" s="8"/>
      <c r="R8" s="8"/>
      <c r="S8" s="34"/>
      <c r="T8" s="113">
        <f t="shared" si="5"/>
        <v>0</v>
      </c>
      <c r="U8" s="94"/>
      <c r="V8" s="73">
        <f t="shared" si="6"/>
        <v>0</v>
      </c>
      <c r="W8" s="10">
        <f>I8+P8+B8</f>
        <v>0</v>
      </c>
      <c r="X8" s="2">
        <f t="shared" si="0"/>
        <v>0</v>
      </c>
      <c r="Y8" s="2">
        <f t="shared" si="0"/>
        <v>0</v>
      </c>
      <c r="Z8" s="36">
        <f t="shared" si="7"/>
        <v>0</v>
      </c>
      <c r="AA8" s="43">
        <v>0</v>
      </c>
      <c r="AB8" s="56">
        <f t="shared" si="8"/>
        <v>0</v>
      </c>
      <c r="AC8" s="67">
        <f t="shared" si="9"/>
        <v>0</v>
      </c>
      <c r="AD8" s="56">
        <f t="shared" si="10"/>
        <v>0</v>
      </c>
      <c r="AE8" s="55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</row>
    <row r="9" spans="1:60" s="60" customFormat="1" ht="12.75">
      <c r="A9" s="98" t="s">
        <v>51</v>
      </c>
      <c r="B9" s="8"/>
      <c r="C9" s="8"/>
      <c r="D9" s="2">
        <v>6</v>
      </c>
      <c r="E9" s="36">
        <v>6</v>
      </c>
      <c r="F9" s="113">
        <v>0</v>
      </c>
      <c r="G9" s="88">
        <v>0</v>
      </c>
      <c r="H9" s="73">
        <f t="shared" si="2"/>
        <v>0</v>
      </c>
      <c r="I9" s="11"/>
      <c r="J9" s="8"/>
      <c r="K9" s="2">
        <v>9</v>
      </c>
      <c r="L9" s="2">
        <v>10</v>
      </c>
      <c r="M9" s="88">
        <f t="shared" si="3"/>
        <v>19</v>
      </c>
      <c r="N9" s="88">
        <v>0</v>
      </c>
      <c r="O9" s="88">
        <f t="shared" si="4"/>
        <v>-19</v>
      </c>
      <c r="P9" s="8"/>
      <c r="Q9" s="8"/>
      <c r="R9" s="2">
        <v>10</v>
      </c>
      <c r="S9" s="36">
        <v>10</v>
      </c>
      <c r="T9" s="113">
        <f t="shared" si="5"/>
        <v>32</v>
      </c>
      <c r="U9" s="88">
        <v>0</v>
      </c>
      <c r="V9" s="73">
        <f t="shared" si="6"/>
        <v>-32</v>
      </c>
      <c r="W9" s="10">
        <v>25</v>
      </c>
      <c r="X9" s="2">
        <v>26</v>
      </c>
      <c r="Y9" s="2">
        <v>0</v>
      </c>
      <c r="Z9" s="36">
        <f t="shared" si="7"/>
        <v>0</v>
      </c>
      <c r="AA9" s="43">
        <v>51</v>
      </c>
      <c r="AB9" s="56">
        <f t="shared" si="8"/>
        <v>51</v>
      </c>
      <c r="AC9" s="67">
        <f t="shared" si="9"/>
        <v>0</v>
      </c>
      <c r="AD9" s="56">
        <f t="shared" si="10"/>
        <v>-51</v>
      </c>
      <c r="AE9" s="55">
        <f aca="true" t="shared" si="11" ref="AE9:AE59">ROUND(AC9/AB9*100,1)</f>
        <v>0</v>
      </c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</row>
    <row r="10" spans="1:60" s="60" customFormat="1" ht="12.75">
      <c r="A10" s="99" t="s">
        <v>52</v>
      </c>
      <c r="B10" s="8"/>
      <c r="C10" s="8"/>
      <c r="D10" s="8"/>
      <c r="E10" s="34"/>
      <c r="F10" s="113">
        <f t="shared" si="1"/>
        <v>0</v>
      </c>
      <c r="G10" s="94"/>
      <c r="H10" s="73">
        <f t="shared" si="2"/>
        <v>0</v>
      </c>
      <c r="I10" s="11"/>
      <c r="J10" s="8"/>
      <c r="K10" s="8"/>
      <c r="L10" s="8"/>
      <c r="M10" s="88">
        <f t="shared" si="3"/>
        <v>0</v>
      </c>
      <c r="N10" s="94"/>
      <c r="O10" s="88">
        <f t="shared" si="4"/>
        <v>0</v>
      </c>
      <c r="P10" s="8"/>
      <c r="Q10" s="8"/>
      <c r="R10" s="8"/>
      <c r="S10" s="34"/>
      <c r="T10" s="113">
        <f t="shared" si="5"/>
        <v>0</v>
      </c>
      <c r="U10" s="94"/>
      <c r="V10" s="73">
        <f t="shared" si="6"/>
        <v>0</v>
      </c>
      <c r="W10" s="10">
        <f aca="true" t="shared" si="12" ref="W10:W67">I10+P10+B10</f>
        <v>0</v>
      </c>
      <c r="X10" s="2">
        <f aca="true" t="shared" si="13" ref="X10:Y17">C10+J10+Q10</f>
        <v>0</v>
      </c>
      <c r="Y10" s="2">
        <f t="shared" si="13"/>
        <v>0</v>
      </c>
      <c r="Z10" s="36">
        <f t="shared" si="7"/>
        <v>0</v>
      </c>
      <c r="AA10" s="43">
        <v>0</v>
      </c>
      <c r="AB10" s="56">
        <f t="shared" si="8"/>
        <v>0</v>
      </c>
      <c r="AC10" s="67">
        <f t="shared" si="9"/>
        <v>0</v>
      </c>
      <c r="AD10" s="56">
        <f t="shared" si="10"/>
        <v>0</v>
      </c>
      <c r="AE10" s="55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</row>
    <row r="11" spans="1:60" s="60" customFormat="1" ht="12.75">
      <c r="A11" s="98" t="s">
        <v>53</v>
      </c>
      <c r="B11" s="8"/>
      <c r="C11" s="8"/>
      <c r="D11" s="8"/>
      <c r="E11" s="34"/>
      <c r="F11" s="113">
        <f t="shared" si="1"/>
        <v>0</v>
      </c>
      <c r="G11" s="94"/>
      <c r="H11" s="73">
        <f t="shared" si="2"/>
        <v>0</v>
      </c>
      <c r="I11" s="11"/>
      <c r="J11" s="8"/>
      <c r="K11" s="8"/>
      <c r="L11" s="8"/>
      <c r="M11" s="88">
        <f t="shared" si="3"/>
        <v>0</v>
      </c>
      <c r="N11" s="94"/>
      <c r="O11" s="88">
        <f t="shared" si="4"/>
        <v>0</v>
      </c>
      <c r="P11" s="8"/>
      <c r="Q11" s="8"/>
      <c r="R11" s="8"/>
      <c r="S11" s="34"/>
      <c r="T11" s="113">
        <f t="shared" si="5"/>
        <v>0</v>
      </c>
      <c r="U11" s="94"/>
      <c r="V11" s="73">
        <f t="shared" si="6"/>
        <v>0</v>
      </c>
      <c r="W11" s="10">
        <f t="shared" si="12"/>
        <v>0</v>
      </c>
      <c r="X11" s="2">
        <f t="shared" si="13"/>
        <v>0</v>
      </c>
      <c r="Y11" s="2">
        <f t="shared" si="13"/>
        <v>0</v>
      </c>
      <c r="Z11" s="36">
        <f t="shared" si="7"/>
        <v>0</v>
      </c>
      <c r="AA11" s="43">
        <v>0</v>
      </c>
      <c r="AB11" s="56">
        <f t="shared" si="8"/>
        <v>0</v>
      </c>
      <c r="AC11" s="67">
        <f t="shared" si="9"/>
        <v>0</v>
      </c>
      <c r="AD11" s="56">
        <f t="shared" si="10"/>
        <v>0</v>
      </c>
      <c r="AE11" s="55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</row>
    <row r="12" spans="1:60" s="60" customFormat="1" ht="12.75">
      <c r="A12" s="98" t="s">
        <v>54</v>
      </c>
      <c r="B12" s="2">
        <v>3546</v>
      </c>
      <c r="C12" s="2">
        <v>3546</v>
      </c>
      <c r="D12" s="2">
        <v>4854</v>
      </c>
      <c r="E12" s="36">
        <v>4854</v>
      </c>
      <c r="F12" s="113">
        <v>16943</v>
      </c>
      <c r="G12" s="88">
        <v>16943</v>
      </c>
      <c r="H12" s="73">
        <f t="shared" si="2"/>
        <v>0</v>
      </c>
      <c r="I12" s="10">
        <v>2784</v>
      </c>
      <c r="J12" s="2">
        <v>2784</v>
      </c>
      <c r="K12" s="2">
        <v>3766</v>
      </c>
      <c r="L12" s="2">
        <v>3766</v>
      </c>
      <c r="M12" s="88">
        <v>13150</v>
      </c>
      <c r="N12" s="88">
        <v>13116</v>
      </c>
      <c r="O12" s="88">
        <f t="shared" si="4"/>
        <v>-34</v>
      </c>
      <c r="P12" s="2">
        <v>4181</v>
      </c>
      <c r="Q12" s="2">
        <v>4181</v>
      </c>
      <c r="R12" s="2">
        <v>9842</v>
      </c>
      <c r="S12" s="36">
        <v>9841</v>
      </c>
      <c r="T12" s="113">
        <v>19700</v>
      </c>
      <c r="U12" s="88">
        <v>19515</v>
      </c>
      <c r="V12" s="73">
        <f t="shared" si="6"/>
        <v>-185</v>
      </c>
      <c r="W12" s="10">
        <f t="shared" si="12"/>
        <v>10511</v>
      </c>
      <c r="X12" s="2">
        <f t="shared" si="13"/>
        <v>10511</v>
      </c>
      <c r="Y12" s="2">
        <f t="shared" si="13"/>
        <v>18462</v>
      </c>
      <c r="Z12" s="36">
        <f t="shared" si="7"/>
        <v>10309</v>
      </c>
      <c r="AA12" s="43">
        <v>49793</v>
      </c>
      <c r="AB12" s="56">
        <f t="shared" si="8"/>
        <v>49793</v>
      </c>
      <c r="AC12" s="67">
        <f t="shared" si="9"/>
        <v>49574</v>
      </c>
      <c r="AD12" s="56">
        <f t="shared" si="10"/>
        <v>-219</v>
      </c>
      <c r="AE12" s="55">
        <f t="shared" si="11"/>
        <v>99.6</v>
      </c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</row>
    <row r="13" spans="1:60" s="82" customFormat="1" ht="12.75">
      <c r="A13" s="98" t="s">
        <v>55</v>
      </c>
      <c r="B13" s="83">
        <v>845</v>
      </c>
      <c r="C13" s="83">
        <v>845</v>
      </c>
      <c r="D13" s="83">
        <v>845</v>
      </c>
      <c r="E13" s="85">
        <v>11736</v>
      </c>
      <c r="F13" s="113">
        <v>5750</v>
      </c>
      <c r="G13" s="90">
        <v>5718</v>
      </c>
      <c r="H13" s="73">
        <f t="shared" si="2"/>
        <v>-32</v>
      </c>
      <c r="I13" s="84">
        <v>401</v>
      </c>
      <c r="J13" s="83">
        <v>401</v>
      </c>
      <c r="K13" s="83">
        <v>401</v>
      </c>
      <c r="L13" s="83">
        <v>2875</v>
      </c>
      <c r="M13" s="88">
        <v>2500</v>
      </c>
      <c r="N13" s="90">
        <v>2412</v>
      </c>
      <c r="O13" s="88">
        <f t="shared" si="4"/>
        <v>-88</v>
      </c>
      <c r="P13" s="83">
        <v>1150</v>
      </c>
      <c r="Q13" s="83">
        <v>1150</v>
      </c>
      <c r="R13" s="83">
        <v>1150</v>
      </c>
      <c r="S13" s="85">
        <v>23247</v>
      </c>
      <c r="T13" s="113">
        <f t="shared" si="5"/>
        <v>6750</v>
      </c>
      <c r="U13" s="90">
        <v>6204</v>
      </c>
      <c r="V13" s="73">
        <f t="shared" si="6"/>
        <v>-546</v>
      </c>
      <c r="W13" s="69">
        <f t="shared" si="12"/>
        <v>2396</v>
      </c>
      <c r="X13" s="88">
        <f t="shared" si="13"/>
        <v>2396</v>
      </c>
      <c r="Y13" s="88">
        <f t="shared" si="13"/>
        <v>2396</v>
      </c>
      <c r="Z13" s="89">
        <f t="shared" si="7"/>
        <v>7812</v>
      </c>
      <c r="AA13" s="43">
        <v>15000</v>
      </c>
      <c r="AB13" s="86">
        <f t="shared" si="8"/>
        <v>15000</v>
      </c>
      <c r="AC13" s="87">
        <f t="shared" si="9"/>
        <v>14334</v>
      </c>
      <c r="AD13" s="86">
        <f t="shared" si="10"/>
        <v>-666</v>
      </c>
      <c r="AE13" s="122">
        <f t="shared" si="11"/>
        <v>95.6</v>
      </c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</row>
    <row r="14" spans="1:60" s="60" customFormat="1" ht="12.75">
      <c r="A14" s="98" t="s">
        <v>56</v>
      </c>
      <c r="B14" s="8"/>
      <c r="C14" s="8"/>
      <c r="D14" s="8"/>
      <c r="E14" s="34"/>
      <c r="F14" s="113">
        <f t="shared" si="1"/>
        <v>0</v>
      </c>
      <c r="G14" s="94"/>
      <c r="H14" s="73">
        <f t="shared" si="2"/>
        <v>0</v>
      </c>
      <c r="I14" s="11"/>
      <c r="J14" s="8"/>
      <c r="K14" s="8"/>
      <c r="L14" s="8"/>
      <c r="M14" s="88">
        <f t="shared" si="3"/>
        <v>0</v>
      </c>
      <c r="N14" s="94"/>
      <c r="O14" s="88">
        <f t="shared" si="4"/>
        <v>0</v>
      </c>
      <c r="P14" s="8"/>
      <c r="Q14" s="8"/>
      <c r="R14" s="8"/>
      <c r="S14" s="34"/>
      <c r="T14" s="113">
        <f t="shared" si="5"/>
        <v>0</v>
      </c>
      <c r="U14" s="94"/>
      <c r="V14" s="73">
        <f t="shared" si="6"/>
        <v>0</v>
      </c>
      <c r="W14" s="10">
        <f t="shared" si="12"/>
        <v>0</v>
      </c>
      <c r="X14" s="2">
        <f t="shared" si="13"/>
        <v>0</v>
      </c>
      <c r="Y14" s="2">
        <f t="shared" si="13"/>
        <v>0</v>
      </c>
      <c r="Z14" s="36">
        <f t="shared" si="7"/>
        <v>0</v>
      </c>
      <c r="AA14" s="43">
        <v>0</v>
      </c>
      <c r="AB14" s="56">
        <f t="shared" si="8"/>
        <v>0</v>
      </c>
      <c r="AC14" s="67">
        <f t="shared" si="9"/>
        <v>0</v>
      </c>
      <c r="AD14" s="56">
        <f t="shared" si="10"/>
        <v>0</v>
      </c>
      <c r="AE14" s="55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</row>
    <row r="15" spans="1:60" s="60" customFormat="1" ht="12.75">
      <c r="A15" s="98" t="s">
        <v>57</v>
      </c>
      <c r="B15" s="2">
        <v>840</v>
      </c>
      <c r="C15" s="2">
        <v>1200</v>
      </c>
      <c r="D15" s="2">
        <v>1200</v>
      </c>
      <c r="E15" s="36">
        <v>2149</v>
      </c>
      <c r="F15" s="113">
        <v>4300</v>
      </c>
      <c r="G15" s="88">
        <v>4245</v>
      </c>
      <c r="H15" s="73">
        <f t="shared" si="2"/>
        <v>-55</v>
      </c>
      <c r="I15" s="10">
        <v>10</v>
      </c>
      <c r="J15" s="2">
        <v>30</v>
      </c>
      <c r="K15" s="2">
        <v>30</v>
      </c>
      <c r="L15" s="2">
        <v>30</v>
      </c>
      <c r="M15" s="88">
        <v>50</v>
      </c>
      <c r="N15" s="88">
        <v>44</v>
      </c>
      <c r="O15" s="88">
        <f t="shared" si="4"/>
        <v>-6</v>
      </c>
      <c r="P15" s="2">
        <v>750</v>
      </c>
      <c r="Q15" s="2">
        <v>1417</v>
      </c>
      <c r="R15" s="2">
        <v>1417</v>
      </c>
      <c r="S15" s="36">
        <v>1417</v>
      </c>
      <c r="T15" s="113">
        <f t="shared" si="5"/>
        <v>2900</v>
      </c>
      <c r="U15" s="88">
        <v>2881</v>
      </c>
      <c r="V15" s="73">
        <f t="shared" si="6"/>
        <v>-19</v>
      </c>
      <c r="W15" s="10">
        <f t="shared" si="12"/>
        <v>1600</v>
      </c>
      <c r="X15" s="2">
        <f t="shared" si="13"/>
        <v>2647</v>
      </c>
      <c r="Y15" s="2">
        <f t="shared" si="13"/>
        <v>2647</v>
      </c>
      <c r="Z15" s="36">
        <f t="shared" si="7"/>
        <v>356</v>
      </c>
      <c r="AA15" s="43">
        <v>7250</v>
      </c>
      <c r="AB15" s="56">
        <f t="shared" si="8"/>
        <v>7250</v>
      </c>
      <c r="AC15" s="67">
        <f t="shared" si="9"/>
        <v>7170</v>
      </c>
      <c r="AD15" s="56">
        <f t="shared" si="10"/>
        <v>-80</v>
      </c>
      <c r="AE15" s="55">
        <f t="shared" si="11"/>
        <v>98.9</v>
      </c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</row>
    <row r="16" spans="1:60" s="60" customFormat="1" ht="12.75">
      <c r="A16" s="98" t="s">
        <v>58</v>
      </c>
      <c r="B16" s="2">
        <v>70</v>
      </c>
      <c r="C16" s="2">
        <v>67</v>
      </c>
      <c r="D16" s="2">
        <v>58</v>
      </c>
      <c r="E16" s="36">
        <v>75</v>
      </c>
      <c r="F16" s="113">
        <v>217</v>
      </c>
      <c r="G16" s="88">
        <v>118</v>
      </c>
      <c r="H16" s="73">
        <f t="shared" si="2"/>
        <v>-99</v>
      </c>
      <c r="I16" s="10">
        <v>2309</v>
      </c>
      <c r="J16" s="2">
        <v>2191</v>
      </c>
      <c r="K16" s="2">
        <v>1924</v>
      </c>
      <c r="L16" s="2">
        <v>2484</v>
      </c>
      <c r="M16" s="88">
        <v>6950</v>
      </c>
      <c r="N16" s="88">
        <v>6910</v>
      </c>
      <c r="O16" s="88">
        <f t="shared" si="4"/>
        <v>-40</v>
      </c>
      <c r="P16" s="2">
        <v>921</v>
      </c>
      <c r="Q16" s="2">
        <v>874</v>
      </c>
      <c r="R16" s="2">
        <v>768</v>
      </c>
      <c r="S16" s="36">
        <v>991</v>
      </c>
      <c r="T16" s="113">
        <v>950</v>
      </c>
      <c r="U16" s="88">
        <v>894</v>
      </c>
      <c r="V16" s="73">
        <f t="shared" si="6"/>
        <v>-56</v>
      </c>
      <c r="W16" s="10">
        <f t="shared" si="12"/>
        <v>3300</v>
      </c>
      <c r="X16" s="2">
        <f t="shared" si="13"/>
        <v>3132</v>
      </c>
      <c r="Y16" s="2">
        <f t="shared" si="13"/>
        <v>2750</v>
      </c>
      <c r="Z16" s="36">
        <f t="shared" si="7"/>
        <v>-1065</v>
      </c>
      <c r="AA16" s="43">
        <v>8117</v>
      </c>
      <c r="AB16" s="56">
        <f t="shared" si="8"/>
        <v>8117</v>
      </c>
      <c r="AC16" s="67">
        <f t="shared" si="9"/>
        <v>7922</v>
      </c>
      <c r="AD16" s="56">
        <f t="shared" si="10"/>
        <v>-195</v>
      </c>
      <c r="AE16" s="55">
        <f t="shared" si="11"/>
        <v>97.6</v>
      </c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</row>
    <row r="17" spans="1:60" s="60" customFormat="1" ht="15">
      <c r="A17" s="98" t="s">
        <v>59</v>
      </c>
      <c r="B17" s="7">
        <v>234.67</v>
      </c>
      <c r="C17" s="7">
        <v>1846.67</v>
      </c>
      <c r="D17" s="7">
        <v>1846.67</v>
      </c>
      <c r="E17" s="48">
        <v>1846.67</v>
      </c>
      <c r="F17" s="113">
        <v>1250</v>
      </c>
      <c r="G17" s="95">
        <v>1225</v>
      </c>
      <c r="H17" s="73">
        <f t="shared" si="2"/>
        <v>-25</v>
      </c>
      <c r="I17" s="13">
        <v>190.67</v>
      </c>
      <c r="J17" s="7">
        <v>1538.67</v>
      </c>
      <c r="K17" s="7">
        <v>1538.67</v>
      </c>
      <c r="L17" s="7">
        <v>1539.67</v>
      </c>
      <c r="M17" s="88">
        <v>1050</v>
      </c>
      <c r="N17" s="95">
        <v>1021</v>
      </c>
      <c r="O17" s="88">
        <f t="shared" si="4"/>
        <v>-29</v>
      </c>
      <c r="P17" s="7">
        <v>363.67</v>
      </c>
      <c r="Q17" s="7">
        <v>2889.67</v>
      </c>
      <c r="R17" s="7">
        <v>2889.67</v>
      </c>
      <c r="S17" s="48">
        <v>2889.67</v>
      </c>
      <c r="T17" s="113">
        <v>2000</v>
      </c>
      <c r="U17" s="95">
        <v>1977</v>
      </c>
      <c r="V17" s="73">
        <f t="shared" si="6"/>
        <v>-23</v>
      </c>
      <c r="W17" s="10">
        <f t="shared" si="12"/>
        <v>789.01</v>
      </c>
      <c r="X17" s="2">
        <f t="shared" si="13"/>
        <v>6275.01</v>
      </c>
      <c r="Y17" s="2">
        <f t="shared" si="13"/>
        <v>6275.01</v>
      </c>
      <c r="Z17" s="36">
        <f t="shared" si="7"/>
        <v>-9039.03</v>
      </c>
      <c r="AA17" s="43">
        <v>4300</v>
      </c>
      <c r="AB17" s="56">
        <f t="shared" si="8"/>
        <v>4300</v>
      </c>
      <c r="AC17" s="67">
        <f t="shared" si="9"/>
        <v>4223</v>
      </c>
      <c r="AD17" s="56">
        <f t="shared" si="10"/>
        <v>-77</v>
      </c>
      <c r="AE17" s="55">
        <f t="shared" si="11"/>
        <v>98.2</v>
      </c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</row>
    <row r="18" spans="1:60" s="60" customFormat="1" ht="12.75">
      <c r="A18" s="98" t="s">
        <v>60</v>
      </c>
      <c r="B18" s="2">
        <v>120</v>
      </c>
      <c r="C18" s="2">
        <v>130</v>
      </c>
      <c r="D18" s="2">
        <v>116</v>
      </c>
      <c r="E18" s="36">
        <v>105</v>
      </c>
      <c r="F18" s="113">
        <v>126</v>
      </c>
      <c r="G18" s="88">
        <v>103</v>
      </c>
      <c r="H18" s="73">
        <f t="shared" si="2"/>
        <v>-23</v>
      </c>
      <c r="I18" s="10">
        <v>1360</v>
      </c>
      <c r="J18" s="2">
        <v>1440</v>
      </c>
      <c r="K18" s="2">
        <v>1630</v>
      </c>
      <c r="L18" s="2">
        <v>1580</v>
      </c>
      <c r="M18" s="88">
        <v>3370</v>
      </c>
      <c r="N18" s="88">
        <v>3276</v>
      </c>
      <c r="O18" s="88">
        <f t="shared" si="4"/>
        <v>-94</v>
      </c>
      <c r="P18" s="2">
        <v>272</v>
      </c>
      <c r="Q18" s="2">
        <v>280</v>
      </c>
      <c r="R18" s="2">
        <v>293</v>
      </c>
      <c r="S18" s="36">
        <v>290</v>
      </c>
      <c r="T18" s="113">
        <f t="shared" si="5"/>
        <v>1920</v>
      </c>
      <c r="U18" s="88">
        <v>1862</v>
      </c>
      <c r="V18" s="73">
        <f t="shared" si="6"/>
        <v>-58</v>
      </c>
      <c r="W18" s="10">
        <f t="shared" si="12"/>
        <v>1752</v>
      </c>
      <c r="X18" s="2">
        <f aca="true" t="shared" si="14" ref="X18:X49">C18+J18+Q18</f>
        <v>1850</v>
      </c>
      <c r="Y18" s="2">
        <v>2039</v>
      </c>
      <c r="Z18" s="36">
        <f t="shared" si="7"/>
        <v>-225</v>
      </c>
      <c r="AA18" s="43">
        <v>5416</v>
      </c>
      <c r="AB18" s="56">
        <f t="shared" si="8"/>
        <v>5416</v>
      </c>
      <c r="AC18" s="67">
        <f t="shared" si="9"/>
        <v>5241</v>
      </c>
      <c r="AD18" s="56">
        <f t="shared" si="10"/>
        <v>-175</v>
      </c>
      <c r="AE18" s="55">
        <f t="shared" si="11"/>
        <v>96.8</v>
      </c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</row>
    <row r="19" spans="1:60" s="60" customFormat="1" ht="12.75">
      <c r="A19" s="98" t="s">
        <v>61</v>
      </c>
      <c r="B19" s="2">
        <v>680</v>
      </c>
      <c r="C19" s="2">
        <v>680</v>
      </c>
      <c r="D19" s="2">
        <v>680</v>
      </c>
      <c r="E19" s="36">
        <v>683</v>
      </c>
      <c r="F19" s="113">
        <v>3200</v>
      </c>
      <c r="G19" s="88">
        <v>3130</v>
      </c>
      <c r="H19" s="73">
        <f t="shared" si="2"/>
        <v>-70</v>
      </c>
      <c r="I19" s="10">
        <v>200</v>
      </c>
      <c r="J19" s="2">
        <v>783</v>
      </c>
      <c r="K19" s="2">
        <v>783</v>
      </c>
      <c r="L19" s="2">
        <v>782</v>
      </c>
      <c r="M19" s="88">
        <v>1000</v>
      </c>
      <c r="N19" s="88">
        <v>917</v>
      </c>
      <c r="O19" s="88">
        <f t="shared" si="4"/>
        <v>-83</v>
      </c>
      <c r="P19" s="2">
        <v>405</v>
      </c>
      <c r="Q19" s="2">
        <v>405</v>
      </c>
      <c r="R19" s="2">
        <v>405</v>
      </c>
      <c r="S19" s="36">
        <v>405</v>
      </c>
      <c r="T19" s="113">
        <v>1700</v>
      </c>
      <c r="U19" s="88">
        <v>1685</v>
      </c>
      <c r="V19" s="73">
        <f t="shared" si="6"/>
        <v>-15</v>
      </c>
      <c r="W19" s="10">
        <f t="shared" si="12"/>
        <v>1285</v>
      </c>
      <c r="X19" s="2">
        <f t="shared" si="14"/>
        <v>1868</v>
      </c>
      <c r="Y19" s="2">
        <f aca="true" t="shared" si="15" ref="Y19:Y50">D19+K19+R19</f>
        <v>1868</v>
      </c>
      <c r="Z19" s="36">
        <f t="shared" si="7"/>
        <v>879</v>
      </c>
      <c r="AA19" s="43">
        <v>5900</v>
      </c>
      <c r="AB19" s="56">
        <f t="shared" si="8"/>
        <v>5900</v>
      </c>
      <c r="AC19" s="67">
        <f t="shared" si="9"/>
        <v>5732</v>
      </c>
      <c r="AD19" s="56">
        <f t="shared" si="10"/>
        <v>-168</v>
      </c>
      <c r="AE19" s="55">
        <f t="shared" si="11"/>
        <v>97.2</v>
      </c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</row>
    <row r="20" spans="1:60" s="60" customFormat="1" ht="12.75">
      <c r="A20" s="98" t="s">
        <v>62</v>
      </c>
      <c r="B20" s="2">
        <v>3152</v>
      </c>
      <c r="C20" s="2">
        <v>3153</v>
      </c>
      <c r="D20" s="2">
        <v>3153</v>
      </c>
      <c r="E20" s="36">
        <v>3153</v>
      </c>
      <c r="F20" s="113">
        <v>12500</v>
      </c>
      <c r="G20" s="88">
        <v>12430</v>
      </c>
      <c r="H20" s="73">
        <f t="shared" si="2"/>
        <v>-70</v>
      </c>
      <c r="I20" s="10">
        <v>16</v>
      </c>
      <c r="J20" s="2">
        <v>16</v>
      </c>
      <c r="K20" s="2">
        <v>17</v>
      </c>
      <c r="L20" s="2">
        <v>17</v>
      </c>
      <c r="M20" s="88">
        <v>100</v>
      </c>
      <c r="N20" s="88">
        <v>86</v>
      </c>
      <c r="O20" s="88">
        <f t="shared" si="4"/>
        <v>-14</v>
      </c>
      <c r="P20" s="2">
        <v>856</v>
      </c>
      <c r="Q20" s="2">
        <v>856</v>
      </c>
      <c r="R20" s="2">
        <v>856</v>
      </c>
      <c r="S20" s="36">
        <v>857</v>
      </c>
      <c r="T20" s="113">
        <f t="shared" si="5"/>
        <v>3652</v>
      </c>
      <c r="U20" s="88">
        <v>3114</v>
      </c>
      <c r="V20" s="73">
        <f t="shared" si="6"/>
        <v>-538</v>
      </c>
      <c r="W20" s="10">
        <f t="shared" si="12"/>
        <v>4024</v>
      </c>
      <c r="X20" s="2">
        <f t="shared" si="14"/>
        <v>4025</v>
      </c>
      <c r="Y20" s="2">
        <f t="shared" si="15"/>
        <v>4026</v>
      </c>
      <c r="Z20" s="36">
        <f t="shared" si="7"/>
        <v>4177</v>
      </c>
      <c r="AA20" s="43">
        <v>16252</v>
      </c>
      <c r="AB20" s="56">
        <f t="shared" si="8"/>
        <v>16252</v>
      </c>
      <c r="AC20" s="67">
        <f t="shared" si="9"/>
        <v>15630</v>
      </c>
      <c r="AD20" s="56">
        <f t="shared" si="10"/>
        <v>-622</v>
      </c>
      <c r="AE20" s="55">
        <f t="shared" si="11"/>
        <v>96.2</v>
      </c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</row>
    <row r="21" spans="1:60" s="60" customFormat="1" ht="12.75">
      <c r="A21" s="98" t="s">
        <v>63</v>
      </c>
      <c r="B21" s="2">
        <v>161</v>
      </c>
      <c r="C21" s="2">
        <v>164</v>
      </c>
      <c r="D21" s="2">
        <v>156</v>
      </c>
      <c r="E21" s="36">
        <v>174</v>
      </c>
      <c r="F21" s="113">
        <v>300</v>
      </c>
      <c r="G21" s="88">
        <v>277</v>
      </c>
      <c r="H21" s="73">
        <f t="shared" si="2"/>
        <v>-23</v>
      </c>
      <c r="I21" s="10">
        <v>2842</v>
      </c>
      <c r="J21" s="2">
        <v>2915</v>
      </c>
      <c r="K21" s="2">
        <v>2745</v>
      </c>
      <c r="L21" s="2">
        <v>3070</v>
      </c>
      <c r="M21" s="88">
        <v>9720</v>
      </c>
      <c r="N21" s="88">
        <v>9720</v>
      </c>
      <c r="O21" s="88">
        <f t="shared" si="4"/>
        <v>0</v>
      </c>
      <c r="P21" s="2">
        <v>2360</v>
      </c>
      <c r="Q21" s="2">
        <v>2420</v>
      </c>
      <c r="R21" s="2">
        <v>2279</v>
      </c>
      <c r="S21" s="36">
        <v>2548</v>
      </c>
      <c r="T21" s="113">
        <v>6500</v>
      </c>
      <c r="U21" s="88">
        <v>6286</v>
      </c>
      <c r="V21" s="73">
        <f t="shared" si="6"/>
        <v>-214</v>
      </c>
      <c r="W21" s="10">
        <f t="shared" si="12"/>
        <v>5363</v>
      </c>
      <c r="X21" s="2">
        <f t="shared" si="14"/>
        <v>5499</v>
      </c>
      <c r="Y21" s="2">
        <f t="shared" si="15"/>
        <v>5180</v>
      </c>
      <c r="Z21" s="36">
        <f t="shared" si="7"/>
        <v>478</v>
      </c>
      <c r="AA21" s="43">
        <v>16520</v>
      </c>
      <c r="AB21" s="56">
        <f t="shared" si="8"/>
        <v>16520</v>
      </c>
      <c r="AC21" s="67">
        <f t="shared" si="9"/>
        <v>16283</v>
      </c>
      <c r="AD21" s="56">
        <f t="shared" si="10"/>
        <v>-237</v>
      </c>
      <c r="AE21" s="55">
        <f t="shared" si="11"/>
        <v>98.6</v>
      </c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</row>
    <row r="22" spans="1:60" s="60" customFormat="1" ht="12.75">
      <c r="A22" s="98" t="s">
        <v>64</v>
      </c>
      <c r="B22" s="2">
        <v>581</v>
      </c>
      <c r="C22" s="2">
        <v>581</v>
      </c>
      <c r="D22" s="2">
        <v>516</v>
      </c>
      <c r="E22" s="36">
        <v>617</v>
      </c>
      <c r="F22" s="113">
        <v>1000</v>
      </c>
      <c r="G22" s="88">
        <v>993</v>
      </c>
      <c r="H22" s="73">
        <f t="shared" si="2"/>
        <v>-7</v>
      </c>
      <c r="I22" s="10">
        <v>7</v>
      </c>
      <c r="J22" s="2">
        <v>7</v>
      </c>
      <c r="K22" s="2">
        <v>6</v>
      </c>
      <c r="L22" s="2">
        <v>7</v>
      </c>
      <c r="M22" s="88">
        <v>78</v>
      </c>
      <c r="N22" s="88">
        <v>20</v>
      </c>
      <c r="O22" s="88">
        <f t="shared" si="4"/>
        <v>-58</v>
      </c>
      <c r="P22" s="2">
        <v>1378</v>
      </c>
      <c r="Q22" s="2">
        <v>1378</v>
      </c>
      <c r="R22" s="2">
        <v>1225</v>
      </c>
      <c r="S22" s="36">
        <v>1464</v>
      </c>
      <c r="T22" s="113">
        <v>1700</v>
      </c>
      <c r="U22" s="88">
        <v>1654</v>
      </c>
      <c r="V22" s="73">
        <f t="shared" si="6"/>
        <v>-46</v>
      </c>
      <c r="W22" s="10">
        <f t="shared" si="12"/>
        <v>1966</v>
      </c>
      <c r="X22" s="2">
        <f t="shared" si="14"/>
        <v>1966</v>
      </c>
      <c r="Y22" s="2">
        <f t="shared" si="15"/>
        <v>1747</v>
      </c>
      <c r="Z22" s="36">
        <f t="shared" si="7"/>
        <v>-2901</v>
      </c>
      <c r="AA22" s="43">
        <v>2778</v>
      </c>
      <c r="AB22" s="56">
        <f t="shared" si="8"/>
        <v>2778</v>
      </c>
      <c r="AC22" s="67">
        <f t="shared" si="9"/>
        <v>2667</v>
      </c>
      <c r="AD22" s="56">
        <f t="shared" si="10"/>
        <v>-111</v>
      </c>
      <c r="AE22" s="55">
        <f t="shared" si="11"/>
        <v>96</v>
      </c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</row>
    <row r="23" spans="1:60" s="60" customFormat="1" ht="12.75">
      <c r="A23" s="98" t="s">
        <v>87</v>
      </c>
      <c r="B23" s="2">
        <v>667</v>
      </c>
      <c r="C23" s="2">
        <v>1684</v>
      </c>
      <c r="D23" s="2">
        <v>1684</v>
      </c>
      <c r="E23" s="36">
        <v>1686</v>
      </c>
      <c r="F23" s="113">
        <v>3370</v>
      </c>
      <c r="G23" s="88">
        <v>3348</v>
      </c>
      <c r="H23" s="73">
        <f t="shared" si="2"/>
        <v>-22</v>
      </c>
      <c r="I23" s="10">
        <v>2186</v>
      </c>
      <c r="J23" s="2">
        <v>2186</v>
      </c>
      <c r="K23" s="2">
        <v>2186</v>
      </c>
      <c r="L23" s="2">
        <v>2186</v>
      </c>
      <c r="M23" s="88">
        <v>5700</v>
      </c>
      <c r="N23" s="88">
        <v>5658</v>
      </c>
      <c r="O23" s="88">
        <f t="shared" si="4"/>
        <v>-42</v>
      </c>
      <c r="P23" s="2">
        <v>150</v>
      </c>
      <c r="Q23" s="2">
        <v>1076</v>
      </c>
      <c r="R23" s="2">
        <v>1076</v>
      </c>
      <c r="S23" s="36">
        <v>1077</v>
      </c>
      <c r="T23" s="113">
        <v>2100</v>
      </c>
      <c r="U23" s="88">
        <v>2053</v>
      </c>
      <c r="V23" s="73">
        <f t="shared" si="6"/>
        <v>-47</v>
      </c>
      <c r="W23" s="10">
        <f t="shared" si="12"/>
        <v>3003</v>
      </c>
      <c r="X23" s="2">
        <f t="shared" si="14"/>
        <v>4946</v>
      </c>
      <c r="Y23" s="2">
        <f t="shared" si="15"/>
        <v>4946</v>
      </c>
      <c r="Z23" s="36">
        <f t="shared" si="7"/>
        <v>-1725</v>
      </c>
      <c r="AA23" s="43">
        <v>11170</v>
      </c>
      <c r="AB23" s="56">
        <f t="shared" si="8"/>
        <v>11170</v>
      </c>
      <c r="AC23" s="67">
        <f t="shared" si="9"/>
        <v>11059</v>
      </c>
      <c r="AD23" s="56">
        <f t="shared" si="10"/>
        <v>-111</v>
      </c>
      <c r="AE23" s="55">
        <f t="shared" si="11"/>
        <v>99</v>
      </c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</row>
    <row r="24" spans="1:60" s="60" customFormat="1" ht="12.75">
      <c r="A24" s="98" t="s">
        <v>65</v>
      </c>
      <c r="B24" s="8"/>
      <c r="C24" s="8"/>
      <c r="D24" s="8"/>
      <c r="E24" s="34"/>
      <c r="F24" s="113">
        <f t="shared" si="1"/>
        <v>0</v>
      </c>
      <c r="G24" s="94"/>
      <c r="H24" s="73">
        <f t="shared" si="2"/>
        <v>0</v>
      </c>
      <c r="I24" s="11"/>
      <c r="J24" s="8"/>
      <c r="K24" s="8"/>
      <c r="L24" s="8"/>
      <c r="M24" s="88">
        <f t="shared" si="3"/>
        <v>0</v>
      </c>
      <c r="N24" s="94"/>
      <c r="O24" s="88">
        <f t="shared" si="4"/>
        <v>0</v>
      </c>
      <c r="P24" s="8"/>
      <c r="Q24" s="8"/>
      <c r="R24" s="8"/>
      <c r="S24" s="34"/>
      <c r="T24" s="113">
        <f t="shared" si="5"/>
        <v>0</v>
      </c>
      <c r="U24" s="94"/>
      <c r="V24" s="73">
        <f t="shared" si="6"/>
        <v>0</v>
      </c>
      <c r="W24" s="10">
        <f t="shared" si="12"/>
        <v>0</v>
      </c>
      <c r="X24" s="2">
        <f t="shared" si="14"/>
        <v>0</v>
      </c>
      <c r="Y24" s="2">
        <f t="shared" si="15"/>
        <v>0</v>
      </c>
      <c r="Z24" s="36">
        <f t="shared" si="7"/>
        <v>0</v>
      </c>
      <c r="AA24" s="43">
        <v>0</v>
      </c>
      <c r="AB24" s="56">
        <f t="shared" si="8"/>
        <v>0</v>
      </c>
      <c r="AC24" s="67">
        <f t="shared" si="9"/>
        <v>0</v>
      </c>
      <c r="AD24" s="56">
        <f t="shared" si="10"/>
        <v>0</v>
      </c>
      <c r="AE24" s="55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</row>
    <row r="25" spans="1:60" s="60" customFormat="1" ht="25.5">
      <c r="A25" s="100" t="s">
        <v>38</v>
      </c>
      <c r="B25" s="8"/>
      <c r="C25" s="8"/>
      <c r="D25" s="8"/>
      <c r="E25" s="34"/>
      <c r="F25" s="113">
        <f t="shared" si="1"/>
        <v>0</v>
      </c>
      <c r="G25" s="94"/>
      <c r="H25" s="73">
        <f t="shared" si="2"/>
        <v>0</v>
      </c>
      <c r="I25" s="11"/>
      <c r="J25" s="8"/>
      <c r="K25" s="8"/>
      <c r="L25" s="8"/>
      <c r="M25" s="88">
        <f t="shared" si="3"/>
        <v>0</v>
      </c>
      <c r="N25" s="94"/>
      <c r="O25" s="88">
        <f t="shared" si="4"/>
        <v>0</v>
      </c>
      <c r="P25" s="8"/>
      <c r="Q25" s="8"/>
      <c r="R25" s="8"/>
      <c r="S25" s="34"/>
      <c r="T25" s="113">
        <f t="shared" si="5"/>
        <v>0</v>
      </c>
      <c r="U25" s="94"/>
      <c r="V25" s="73">
        <f t="shared" si="6"/>
        <v>0</v>
      </c>
      <c r="W25" s="10">
        <f t="shared" si="12"/>
        <v>0</v>
      </c>
      <c r="X25" s="2">
        <f t="shared" si="14"/>
        <v>0</v>
      </c>
      <c r="Y25" s="2">
        <f t="shared" si="15"/>
        <v>0</v>
      </c>
      <c r="Z25" s="36">
        <f t="shared" si="7"/>
        <v>0</v>
      </c>
      <c r="AA25" s="43">
        <v>0</v>
      </c>
      <c r="AB25" s="56">
        <f t="shared" si="8"/>
        <v>0</v>
      </c>
      <c r="AC25" s="67">
        <f t="shared" si="9"/>
        <v>0</v>
      </c>
      <c r="AD25" s="56">
        <f t="shared" si="10"/>
        <v>0</v>
      </c>
      <c r="AE25" s="55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</row>
    <row r="26" spans="1:60" s="60" customFormat="1" ht="12.75">
      <c r="A26" s="101" t="s">
        <v>66</v>
      </c>
      <c r="B26" s="8"/>
      <c r="C26" s="8"/>
      <c r="D26" s="8"/>
      <c r="E26" s="34"/>
      <c r="F26" s="113">
        <f t="shared" si="1"/>
        <v>0</v>
      </c>
      <c r="G26" s="94"/>
      <c r="H26" s="73">
        <f t="shared" si="2"/>
        <v>0</v>
      </c>
      <c r="I26" s="11"/>
      <c r="J26" s="8"/>
      <c r="K26" s="8"/>
      <c r="L26" s="8"/>
      <c r="M26" s="88">
        <f t="shared" si="3"/>
        <v>0</v>
      </c>
      <c r="N26" s="94"/>
      <c r="O26" s="88">
        <f t="shared" si="4"/>
        <v>0</v>
      </c>
      <c r="P26" s="8"/>
      <c r="Q26" s="8"/>
      <c r="R26" s="8"/>
      <c r="S26" s="34"/>
      <c r="T26" s="113">
        <f t="shared" si="5"/>
        <v>0</v>
      </c>
      <c r="U26" s="94"/>
      <c r="V26" s="73">
        <f t="shared" si="6"/>
        <v>0</v>
      </c>
      <c r="W26" s="10">
        <f t="shared" si="12"/>
        <v>0</v>
      </c>
      <c r="X26" s="2">
        <f t="shared" si="14"/>
        <v>0</v>
      </c>
      <c r="Y26" s="2">
        <f t="shared" si="15"/>
        <v>0</v>
      </c>
      <c r="Z26" s="36">
        <f t="shared" si="7"/>
        <v>0</v>
      </c>
      <c r="AA26" s="43">
        <v>0</v>
      </c>
      <c r="AB26" s="56">
        <f t="shared" si="8"/>
        <v>0</v>
      </c>
      <c r="AC26" s="67">
        <f t="shared" si="9"/>
        <v>0</v>
      </c>
      <c r="AD26" s="56">
        <f t="shared" si="10"/>
        <v>0</v>
      </c>
      <c r="AE26" s="55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</row>
    <row r="27" spans="1:60" s="60" customFormat="1" ht="12.75">
      <c r="A27" s="98" t="s">
        <v>67</v>
      </c>
      <c r="B27" s="8"/>
      <c r="C27" s="8"/>
      <c r="D27" s="8"/>
      <c r="E27" s="34"/>
      <c r="F27" s="113">
        <f t="shared" si="1"/>
        <v>0</v>
      </c>
      <c r="G27" s="94"/>
      <c r="H27" s="73">
        <f t="shared" si="2"/>
        <v>0</v>
      </c>
      <c r="I27" s="11"/>
      <c r="J27" s="8"/>
      <c r="K27" s="8"/>
      <c r="L27" s="8"/>
      <c r="M27" s="88">
        <f t="shared" si="3"/>
        <v>0</v>
      </c>
      <c r="N27" s="94"/>
      <c r="O27" s="88">
        <f t="shared" si="4"/>
        <v>0</v>
      </c>
      <c r="P27" s="8"/>
      <c r="Q27" s="8"/>
      <c r="R27" s="8"/>
      <c r="S27" s="34"/>
      <c r="T27" s="113">
        <f t="shared" si="5"/>
        <v>0</v>
      </c>
      <c r="U27" s="94"/>
      <c r="V27" s="73">
        <f t="shared" si="6"/>
        <v>0</v>
      </c>
      <c r="W27" s="10">
        <f t="shared" si="12"/>
        <v>0</v>
      </c>
      <c r="X27" s="2">
        <f t="shared" si="14"/>
        <v>0</v>
      </c>
      <c r="Y27" s="2">
        <f t="shared" si="15"/>
        <v>0</v>
      </c>
      <c r="Z27" s="36">
        <f t="shared" si="7"/>
        <v>0</v>
      </c>
      <c r="AA27" s="43">
        <v>0</v>
      </c>
      <c r="AB27" s="56">
        <f t="shared" si="8"/>
        <v>0</v>
      </c>
      <c r="AC27" s="67">
        <f t="shared" si="9"/>
        <v>0</v>
      </c>
      <c r="AD27" s="56">
        <f t="shared" si="10"/>
        <v>0</v>
      </c>
      <c r="AE27" s="55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</row>
    <row r="28" spans="1:60" s="60" customFormat="1" ht="12.75">
      <c r="A28" s="98" t="s">
        <v>68</v>
      </c>
      <c r="B28" s="2">
        <v>635</v>
      </c>
      <c r="C28" s="2">
        <v>155</v>
      </c>
      <c r="D28" s="2">
        <v>155</v>
      </c>
      <c r="E28" s="36">
        <v>190</v>
      </c>
      <c r="F28" s="113">
        <v>2089</v>
      </c>
      <c r="G28" s="88">
        <v>1982</v>
      </c>
      <c r="H28" s="73">
        <f t="shared" si="2"/>
        <v>-107</v>
      </c>
      <c r="I28" s="10">
        <v>1275</v>
      </c>
      <c r="J28" s="2">
        <v>46</v>
      </c>
      <c r="K28" s="2">
        <v>46</v>
      </c>
      <c r="L28" s="2">
        <v>52</v>
      </c>
      <c r="M28" s="88">
        <v>4547</v>
      </c>
      <c r="N28" s="88">
        <v>4105</v>
      </c>
      <c r="O28" s="88">
        <f t="shared" si="4"/>
        <v>-442</v>
      </c>
      <c r="P28" s="2">
        <v>968</v>
      </c>
      <c r="Q28" s="2">
        <v>159</v>
      </c>
      <c r="R28" s="2">
        <v>173</v>
      </c>
      <c r="S28" s="36">
        <v>200</v>
      </c>
      <c r="T28" s="113">
        <f t="shared" si="5"/>
        <v>3664</v>
      </c>
      <c r="U28" s="88">
        <v>2824</v>
      </c>
      <c r="V28" s="73">
        <f t="shared" si="6"/>
        <v>-840</v>
      </c>
      <c r="W28" s="10">
        <f t="shared" si="12"/>
        <v>2878</v>
      </c>
      <c r="X28" s="2">
        <f t="shared" si="14"/>
        <v>360</v>
      </c>
      <c r="Y28" s="2">
        <f t="shared" si="15"/>
        <v>374</v>
      </c>
      <c r="Z28" s="36">
        <f t="shared" si="7"/>
        <v>6688</v>
      </c>
      <c r="AA28" s="43">
        <v>10300</v>
      </c>
      <c r="AB28" s="56">
        <f t="shared" si="8"/>
        <v>10300</v>
      </c>
      <c r="AC28" s="67">
        <f t="shared" si="9"/>
        <v>8911</v>
      </c>
      <c r="AD28" s="56">
        <f t="shared" si="10"/>
        <v>-1389</v>
      </c>
      <c r="AE28" s="55">
        <f t="shared" si="11"/>
        <v>86.5</v>
      </c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</row>
    <row r="29" spans="1:60" s="60" customFormat="1" ht="12.75">
      <c r="A29" s="98" t="s">
        <v>69</v>
      </c>
      <c r="B29" s="2">
        <v>7</v>
      </c>
      <c r="C29" s="2">
        <v>3</v>
      </c>
      <c r="D29" s="2">
        <v>2</v>
      </c>
      <c r="E29" s="36">
        <v>2</v>
      </c>
      <c r="F29" s="113">
        <v>20</v>
      </c>
      <c r="G29" s="88">
        <v>17</v>
      </c>
      <c r="H29" s="73">
        <f t="shared" si="2"/>
        <v>-3</v>
      </c>
      <c r="I29" s="10">
        <v>465</v>
      </c>
      <c r="J29" s="2">
        <v>1005</v>
      </c>
      <c r="K29" s="2">
        <v>1005</v>
      </c>
      <c r="L29" s="2">
        <v>1007</v>
      </c>
      <c r="M29" s="88">
        <v>1825</v>
      </c>
      <c r="N29" s="88">
        <v>1825</v>
      </c>
      <c r="O29" s="88">
        <f t="shared" si="4"/>
        <v>0</v>
      </c>
      <c r="P29" s="2">
        <v>12</v>
      </c>
      <c r="Q29" s="2">
        <v>12</v>
      </c>
      <c r="R29" s="2">
        <v>12</v>
      </c>
      <c r="S29" s="36">
        <v>13</v>
      </c>
      <c r="T29" s="113">
        <f t="shared" si="5"/>
        <v>305</v>
      </c>
      <c r="U29" s="88">
        <v>277</v>
      </c>
      <c r="V29" s="73">
        <f t="shared" si="6"/>
        <v>-28</v>
      </c>
      <c r="W29" s="10">
        <f t="shared" si="12"/>
        <v>484</v>
      </c>
      <c r="X29" s="2">
        <f t="shared" si="14"/>
        <v>1020</v>
      </c>
      <c r="Y29" s="2">
        <f t="shared" si="15"/>
        <v>1019</v>
      </c>
      <c r="Z29" s="36">
        <f t="shared" si="7"/>
        <v>-373</v>
      </c>
      <c r="AA29" s="43">
        <v>2150</v>
      </c>
      <c r="AB29" s="56">
        <f t="shared" si="8"/>
        <v>2150</v>
      </c>
      <c r="AC29" s="67">
        <f t="shared" si="9"/>
        <v>2119</v>
      </c>
      <c r="AD29" s="56">
        <f t="shared" si="10"/>
        <v>-31</v>
      </c>
      <c r="AE29" s="55">
        <f t="shared" si="11"/>
        <v>98.6</v>
      </c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</row>
    <row r="30" spans="1:60" s="60" customFormat="1" ht="12.75">
      <c r="A30" s="102" t="s">
        <v>70</v>
      </c>
      <c r="B30" s="2">
        <v>32</v>
      </c>
      <c r="C30" s="2">
        <v>21</v>
      </c>
      <c r="D30" s="2">
        <v>22</v>
      </c>
      <c r="E30" s="36">
        <v>32</v>
      </c>
      <c r="F30" s="113">
        <v>23</v>
      </c>
      <c r="G30" s="88">
        <v>20</v>
      </c>
      <c r="H30" s="73">
        <f t="shared" si="2"/>
        <v>-3</v>
      </c>
      <c r="I30" s="10">
        <v>644</v>
      </c>
      <c r="J30" s="2">
        <v>429</v>
      </c>
      <c r="K30" s="2">
        <v>429</v>
      </c>
      <c r="L30" s="2">
        <v>644</v>
      </c>
      <c r="M30" s="88">
        <v>2300</v>
      </c>
      <c r="N30" s="88">
        <v>2274</v>
      </c>
      <c r="O30" s="88">
        <f t="shared" si="4"/>
        <v>-26</v>
      </c>
      <c r="P30" s="2">
        <v>129</v>
      </c>
      <c r="Q30" s="2">
        <v>85</v>
      </c>
      <c r="R30" s="2">
        <v>86</v>
      </c>
      <c r="S30" s="36">
        <v>129</v>
      </c>
      <c r="T30" s="113">
        <v>400</v>
      </c>
      <c r="U30" s="88">
        <v>371</v>
      </c>
      <c r="V30" s="73">
        <f t="shared" si="6"/>
        <v>-29</v>
      </c>
      <c r="W30" s="10">
        <f t="shared" si="12"/>
        <v>805</v>
      </c>
      <c r="X30" s="2">
        <f t="shared" si="14"/>
        <v>535</v>
      </c>
      <c r="Y30" s="2">
        <f t="shared" si="15"/>
        <v>537</v>
      </c>
      <c r="Z30" s="36">
        <f t="shared" si="7"/>
        <v>846</v>
      </c>
      <c r="AA30" s="43">
        <v>2723</v>
      </c>
      <c r="AB30" s="56">
        <f t="shared" si="8"/>
        <v>2723</v>
      </c>
      <c r="AC30" s="67">
        <f t="shared" si="9"/>
        <v>2665</v>
      </c>
      <c r="AD30" s="56">
        <f t="shared" si="10"/>
        <v>-58</v>
      </c>
      <c r="AE30" s="55">
        <f t="shared" si="11"/>
        <v>97.9</v>
      </c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</row>
    <row r="31" spans="1:60" s="60" customFormat="1" ht="12.75">
      <c r="A31" s="102" t="s">
        <v>71</v>
      </c>
      <c r="B31" s="2">
        <v>19</v>
      </c>
      <c r="C31" s="2">
        <v>19</v>
      </c>
      <c r="D31" s="2">
        <v>18</v>
      </c>
      <c r="E31" s="36">
        <v>19</v>
      </c>
      <c r="F31" s="113">
        <v>75</v>
      </c>
      <c r="G31" s="88">
        <v>10</v>
      </c>
      <c r="H31" s="73">
        <f t="shared" si="2"/>
        <v>-65</v>
      </c>
      <c r="I31" s="10">
        <v>308</v>
      </c>
      <c r="J31" s="2">
        <v>307</v>
      </c>
      <c r="K31" s="2">
        <v>307</v>
      </c>
      <c r="L31" s="2">
        <v>308</v>
      </c>
      <c r="M31" s="88">
        <v>565</v>
      </c>
      <c r="N31" s="88">
        <v>499</v>
      </c>
      <c r="O31" s="88">
        <f t="shared" si="4"/>
        <v>-66</v>
      </c>
      <c r="P31" s="2">
        <v>929</v>
      </c>
      <c r="Q31" s="2">
        <v>929</v>
      </c>
      <c r="R31" s="2">
        <v>928</v>
      </c>
      <c r="S31" s="36">
        <v>929</v>
      </c>
      <c r="T31" s="113">
        <f t="shared" si="5"/>
        <v>1313</v>
      </c>
      <c r="U31" s="88">
        <v>1208</v>
      </c>
      <c r="V31" s="73">
        <f t="shared" si="6"/>
        <v>-105</v>
      </c>
      <c r="W31" s="10">
        <f t="shared" si="12"/>
        <v>1256</v>
      </c>
      <c r="X31" s="2">
        <f t="shared" si="14"/>
        <v>1255</v>
      </c>
      <c r="Y31" s="2">
        <f t="shared" si="15"/>
        <v>1253</v>
      </c>
      <c r="Z31" s="36">
        <f t="shared" si="7"/>
        <v>-1811</v>
      </c>
      <c r="AA31" s="43">
        <v>1953</v>
      </c>
      <c r="AB31" s="56">
        <f t="shared" si="8"/>
        <v>1953</v>
      </c>
      <c r="AC31" s="67">
        <f t="shared" si="9"/>
        <v>1717</v>
      </c>
      <c r="AD31" s="56">
        <f t="shared" si="10"/>
        <v>-236</v>
      </c>
      <c r="AE31" s="55">
        <f t="shared" si="11"/>
        <v>87.9</v>
      </c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</row>
    <row r="32" spans="1:60" s="60" customFormat="1" ht="12.75">
      <c r="A32" s="98" t="s">
        <v>72</v>
      </c>
      <c r="B32" s="2">
        <v>40</v>
      </c>
      <c r="C32" s="2">
        <v>45</v>
      </c>
      <c r="D32" s="2">
        <v>50</v>
      </c>
      <c r="E32" s="36">
        <v>65</v>
      </c>
      <c r="F32" s="113">
        <v>100</v>
      </c>
      <c r="G32" s="88">
        <v>92</v>
      </c>
      <c r="H32" s="73">
        <f t="shared" si="2"/>
        <v>-8</v>
      </c>
      <c r="I32" s="10">
        <v>859</v>
      </c>
      <c r="J32" s="2">
        <v>779</v>
      </c>
      <c r="K32" s="2">
        <v>742</v>
      </c>
      <c r="L32" s="2">
        <v>830</v>
      </c>
      <c r="M32" s="88">
        <v>1175</v>
      </c>
      <c r="N32" s="88">
        <v>976</v>
      </c>
      <c r="O32" s="88">
        <f t="shared" si="4"/>
        <v>-199</v>
      </c>
      <c r="P32" s="2">
        <v>150</v>
      </c>
      <c r="Q32" s="2">
        <v>170</v>
      </c>
      <c r="R32" s="2">
        <v>180</v>
      </c>
      <c r="S32" s="36">
        <v>200</v>
      </c>
      <c r="T32" s="113">
        <v>300</v>
      </c>
      <c r="U32" s="88">
        <v>289</v>
      </c>
      <c r="V32" s="73">
        <f t="shared" si="6"/>
        <v>-11</v>
      </c>
      <c r="W32" s="10">
        <f t="shared" si="12"/>
        <v>1049</v>
      </c>
      <c r="X32" s="2">
        <f t="shared" si="14"/>
        <v>994</v>
      </c>
      <c r="Y32" s="2">
        <f t="shared" si="15"/>
        <v>972</v>
      </c>
      <c r="Z32" s="36">
        <f t="shared" si="7"/>
        <v>-1440</v>
      </c>
      <c r="AA32" s="43">
        <v>1575</v>
      </c>
      <c r="AB32" s="56">
        <f t="shared" si="8"/>
        <v>1575</v>
      </c>
      <c r="AC32" s="67">
        <f t="shared" si="9"/>
        <v>1357</v>
      </c>
      <c r="AD32" s="56">
        <f t="shared" si="10"/>
        <v>-218</v>
      </c>
      <c r="AE32" s="55">
        <f t="shared" si="11"/>
        <v>86.2</v>
      </c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</row>
    <row r="33" spans="1:60" s="60" customFormat="1" ht="12.75">
      <c r="A33" s="102" t="s">
        <v>73</v>
      </c>
      <c r="B33" s="2">
        <v>413</v>
      </c>
      <c r="C33" s="2">
        <v>413</v>
      </c>
      <c r="D33" s="2">
        <v>390</v>
      </c>
      <c r="E33" s="36">
        <v>434</v>
      </c>
      <c r="F33" s="113">
        <v>384</v>
      </c>
      <c r="G33" s="88">
        <v>310</v>
      </c>
      <c r="H33" s="73">
        <f t="shared" si="2"/>
        <v>-74</v>
      </c>
      <c r="I33" s="10">
        <v>1</v>
      </c>
      <c r="J33" s="2">
        <v>1</v>
      </c>
      <c r="K33" s="2">
        <v>2</v>
      </c>
      <c r="L33" s="2">
        <v>2</v>
      </c>
      <c r="M33" s="88">
        <f t="shared" si="3"/>
        <v>6</v>
      </c>
      <c r="N33" s="88">
        <v>1</v>
      </c>
      <c r="O33" s="88">
        <f t="shared" si="4"/>
        <v>-5</v>
      </c>
      <c r="P33" s="2">
        <v>398</v>
      </c>
      <c r="Q33" s="2">
        <v>396</v>
      </c>
      <c r="R33" s="2">
        <v>387</v>
      </c>
      <c r="S33" s="36">
        <v>420</v>
      </c>
      <c r="T33" s="113">
        <f t="shared" si="5"/>
        <v>367</v>
      </c>
      <c r="U33" s="88">
        <v>251</v>
      </c>
      <c r="V33" s="73">
        <f t="shared" si="6"/>
        <v>-116</v>
      </c>
      <c r="W33" s="10">
        <f t="shared" si="12"/>
        <v>812</v>
      </c>
      <c r="X33" s="2">
        <f t="shared" si="14"/>
        <v>810</v>
      </c>
      <c r="Y33" s="2">
        <f t="shared" si="15"/>
        <v>779</v>
      </c>
      <c r="Z33" s="36">
        <f t="shared" si="7"/>
        <v>-1644</v>
      </c>
      <c r="AA33" s="43">
        <v>757</v>
      </c>
      <c r="AB33" s="56">
        <f t="shared" si="8"/>
        <v>757</v>
      </c>
      <c r="AC33" s="67">
        <f t="shared" si="9"/>
        <v>562</v>
      </c>
      <c r="AD33" s="56">
        <f t="shared" si="10"/>
        <v>-195</v>
      </c>
      <c r="AE33" s="55">
        <f t="shared" si="11"/>
        <v>74.2</v>
      </c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</row>
    <row r="34" spans="1:60" s="60" customFormat="1" ht="12.75">
      <c r="A34" s="102" t="s">
        <v>74</v>
      </c>
      <c r="B34" s="2">
        <v>28</v>
      </c>
      <c r="C34" s="2">
        <v>42</v>
      </c>
      <c r="D34" s="2">
        <v>50</v>
      </c>
      <c r="E34" s="36">
        <v>70</v>
      </c>
      <c r="F34" s="113">
        <v>313</v>
      </c>
      <c r="G34" s="88">
        <v>150</v>
      </c>
      <c r="H34" s="73">
        <f t="shared" si="2"/>
        <v>-163</v>
      </c>
      <c r="I34" s="10">
        <v>440</v>
      </c>
      <c r="J34" s="2">
        <v>620</v>
      </c>
      <c r="K34" s="2">
        <v>830</v>
      </c>
      <c r="L34" s="2">
        <v>1080</v>
      </c>
      <c r="M34" s="88">
        <v>1240</v>
      </c>
      <c r="N34" s="88">
        <v>1240</v>
      </c>
      <c r="O34" s="88">
        <f t="shared" si="4"/>
        <v>0</v>
      </c>
      <c r="P34" s="2">
        <v>732</v>
      </c>
      <c r="Q34" s="2">
        <v>1350</v>
      </c>
      <c r="R34" s="2">
        <v>1000</v>
      </c>
      <c r="S34" s="36">
        <v>1604</v>
      </c>
      <c r="T34" s="113">
        <v>3000</v>
      </c>
      <c r="U34" s="88">
        <v>2360</v>
      </c>
      <c r="V34" s="73">
        <f t="shared" si="6"/>
        <v>-640</v>
      </c>
      <c r="W34" s="10">
        <f t="shared" si="12"/>
        <v>1200</v>
      </c>
      <c r="X34" s="2">
        <f t="shared" si="14"/>
        <v>2012</v>
      </c>
      <c r="Y34" s="2">
        <f t="shared" si="15"/>
        <v>1880</v>
      </c>
      <c r="Z34" s="36">
        <f t="shared" si="7"/>
        <v>-539</v>
      </c>
      <c r="AA34" s="43">
        <v>4553</v>
      </c>
      <c r="AB34" s="56">
        <f t="shared" si="8"/>
        <v>4553</v>
      </c>
      <c r="AC34" s="67">
        <f t="shared" si="9"/>
        <v>3750</v>
      </c>
      <c r="AD34" s="56">
        <f t="shared" si="10"/>
        <v>-803</v>
      </c>
      <c r="AE34" s="55">
        <f t="shared" si="11"/>
        <v>82.4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</row>
    <row r="35" spans="1:60" s="60" customFormat="1" ht="12.75">
      <c r="A35" s="102" t="s">
        <v>75</v>
      </c>
      <c r="B35" s="2">
        <v>30</v>
      </c>
      <c r="C35" s="2">
        <v>180</v>
      </c>
      <c r="D35" s="2">
        <v>180</v>
      </c>
      <c r="E35" s="36">
        <v>180</v>
      </c>
      <c r="F35" s="113">
        <v>150</v>
      </c>
      <c r="G35" s="88">
        <v>142</v>
      </c>
      <c r="H35" s="73">
        <f t="shared" si="2"/>
        <v>-8</v>
      </c>
      <c r="I35" s="10">
        <v>860</v>
      </c>
      <c r="J35" s="2">
        <v>860</v>
      </c>
      <c r="K35" s="2">
        <v>860</v>
      </c>
      <c r="L35" s="2">
        <v>840</v>
      </c>
      <c r="M35" s="88">
        <v>1333</v>
      </c>
      <c r="N35" s="88">
        <v>1333</v>
      </c>
      <c r="O35" s="88">
        <f t="shared" si="4"/>
        <v>0</v>
      </c>
      <c r="P35" s="2">
        <v>912</v>
      </c>
      <c r="Q35" s="2">
        <v>912</v>
      </c>
      <c r="R35" s="2">
        <v>914</v>
      </c>
      <c r="S35" s="36">
        <v>913</v>
      </c>
      <c r="T35" s="113">
        <v>1150</v>
      </c>
      <c r="U35" s="88">
        <v>1107</v>
      </c>
      <c r="V35" s="73">
        <f t="shared" si="6"/>
        <v>-43</v>
      </c>
      <c r="W35" s="10">
        <f t="shared" si="12"/>
        <v>1802</v>
      </c>
      <c r="X35" s="2">
        <f t="shared" si="14"/>
        <v>1952</v>
      </c>
      <c r="Y35" s="2">
        <f t="shared" si="15"/>
        <v>1954</v>
      </c>
      <c r="Z35" s="36">
        <f t="shared" si="7"/>
        <v>-3075</v>
      </c>
      <c r="AA35" s="43">
        <v>2633</v>
      </c>
      <c r="AB35" s="56">
        <f t="shared" si="8"/>
        <v>2633</v>
      </c>
      <c r="AC35" s="67">
        <f t="shared" si="9"/>
        <v>2582</v>
      </c>
      <c r="AD35" s="56">
        <f t="shared" si="10"/>
        <v>-51</v>
      </c>
      <c r="AE35" s="55">
        <f t="shared" si="11"/>
        <v>98.1</v>
      </c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</row>
    <row r="36" spans="1:60" s="60" customFormat="1" ht="12.75">
      <c r="A36" s="102" t="s">
        <v>76</v>
      </c>
      <c r="B36" s="2">
        <v>147</v>
      </c>
      <c r="C36" s="2">
        <v>190</v>
      </c>
      <c r="D36" s="2">
        <v>190</v>
      </c>
      <c r="E36" s="36">
        <v>190</v>
      </c>
      <c r="F36" s="113">
        <v>790</v>
      </c>
      <c r="G36" s="88">
        <v>692</v>
      </c>
      <c r="H36" s="73">
        <f t="shared" si="2"/>
        <v>-98</v>
      </c>
      <c r="I36" s="10">
        <v>5</v>
      </c>
      <c r="J36" s="2">
        <v>7</v>
      </c>
      <c r="K36" s="2">
        <v>7</v>
      </c>
      <c r="L36" s="2">
        <v>7</v>
      </c>
      <c r="M36" s="88">
        <v>30</v>
      </c>
      <c r="N36" s="88">
        <v>12</v>
      </c>
      <c r="O36" s="88">
        <f t="shared" si="4"/>
        <v>-18</v>
      </c>
      <c r="P36" s="2">
        <v>215</v>
      </c>
      <c r="Q36" s="2">
        <v>410</v>
      </c>
      <c r="R36" s="2">
        <v>420</v>
      </c>
      <c r="S36" s="36">
        <v>422</v>
      </c>
      <c r="T36" s="113">
        <v>1200</v>
      </c>
      <c r="U36" s="88">
        <v>1165</v>
      </c>
      <c r="V36" s="73">
        <f t="shared" si="6"/>
        <v>-35</v>
      </c>
      <c r="W36" s="10">
        <f t="shared" si="12"/>
        <v>367</v>
      </c>
      <c r="X36" s="2">
        <f t="shared" si="14"/>
        <v>607</v>
      </c>
      <c r="Y36" s="2">
        <f t="shared" si="15"/>
        <v>617</v>
      </c>
      <c r="Z36" s="36">
        <f t="shared" si="7"/>
        <v>429</v>
      </c>
      <c r="AA36" s="43">
        <v>2020</v>
      </c>
      <c r="AB36" s="56">
        <f t="shared" si="8"/>
        <v>2020</v>
      </c>
      <c r="AC36" s="67">
        <f t="shared" si="9"/>
        <v>1869</v>
      </c>
      <c r="AD36" s="56">
        <f t="shared" si="10"/>
        <v>-151</v>
      </c>
      <c r="AE36" s="55">
        <f t="shared" si="11"/>
        <v>92.5</v>
      </c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</row>
    <row r="37" spans="1:60" s="60" customFormat="1" ht="12.75">
      <c r="A37" s="102" t="s">
        <v>77</v>
      </c>
      <c r="B37" s="2">
        <v>507</v>
      </c>
      <c r="C37" s="2">
        <v>507</v>
      </c>
      <c r="D37" s="2">
        <v>507</v>
      </c>
      <c r="E37" s="36">
        <v>507</v>
      </c>
      <c r="F37" s="113">
        <v>529</v>
      </c>
      <c r="G37" s="88">
        <v>529</v>
      </c>
      <c r="H37" s="73">
        <f t="shared" si="2"/>
        <v>0</v>
      </c>
      <c r="I37" s="10">
        <v>8</v>
      </c>
      <c r="J37" s="2">
        <v>8</v>
      </c>
      <c r="K37" s="2">
        <v>8</v>
      </c>
      <c r="L37" s="2">
        <v>8</v>
      </c>
      <c r="M37" s="88">
        <v>22</v>
      </c>
      <c r="N37" s="88">
        <v>22</v>
      </c>
      <c r="O37" s="88">
        <f t="shared" si="4"/>
        <v>0</v>
      </c>
      <c r="P37" s="2">
        <v>1069</v>
      </c>
      <c r="Q37" s="2">
        <v>1071</v>
      </c>
      <c r="R37" s="2">
        <v>1070</v>
      </c>
      <c r="S37" s="36">
        <v>1071</v>
      </c>
      <c r="T37" s="113">
        <v>1150</v>
      </c>
      <c r="U37" s="88">
        <v>1132</v>
      </c>
      <c r="V37" s="73">
        <f t="shared" si="6"/>
        <v>-18</v>
      </c>
      <c r="W37" s="10">
        <f t="shared" si="12"/>
        <v>1584</v>
      </c>
      <c r="X37" s="2">
        <f t="shared" si="14"/>
        <v>1586</v>
      </c>
      <c r="Y37" s="2">
        <f t="shared" si="15"/>
        <v>1585</v>
      </c>
      <c r="Z37" s="36">
        <f t="shared" si="7"/>
        <v>-3054</v>
      </c>
      <c r="AA37" s="43">
        <v>1701</v>
      </c>
      <c r="AB37" s="56">
        <f t="shared" si="8"/>
        <v>1701</v>
      </c>
      <c r="AC37" s="67">
        <f t="shared" si="9"/>
        <v>1683</v>
      </c>
      <c r="AD37" s="56">
        <f t="shared" si="10"/>
        <v>-18</v>
      </c>
      <c r="AE37" s="55">
        <f t="shared" si="11"/>
        <v>98.9</v>
      </c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</row>
    <row r="38" spans="1:60" s="60" customFormat="1" ht="12.75">
      <c r="A38" s="102" t="s">
        <v>78</v>
      </c>
      <c r="B38" s="2">
        <v>6</v>
      </c>
      <c r="C38" s="2">
        <v>6</v>
      </c>
      <c r="D38" s="2">
        <v>6</v>
      </c>
      <c r="E38" s="36">
        <v>6</v>
      </c>
      <c r="F38" s="113">
        <v>5</v>
      </c>
      <c r="G38" s="88">
        <v>3</v>
      </c>
      <c r="H38" s="73">
        <f t="shared" si="2"/>
        <v>-2</v>
      </c>
      <c r="I38" s="10">
        <v>530</v>
      </c>
      <c r="J38" s="2">
        <v>530</v>
      </c>
      <c r="K38" s="2">
        <v>530</v>
      </c>
      <c r="L38" s="2">
        <v>530</v>
      </c>
      <c r="M38" s="88">
        <v>1900</v>
      </c>
      <c r="N38" s="88">
        <v>1896</v>
      </c>
      <c r="O38" s="88">
        <f t="shared" si="4"/>
        <v>-4</v>
      </c>
      <c r="P38" s="2">
        <v>53</v>
      </c>
      <c r="Q38" s="2">
        <v>53</v>
      </c>
      <c r="R38" s="2">
        <v>53</v>
      </c>
      <c r="S38" s="36">
        <v>53</v>
      </c>
      <c r="T38" s="113">
        <f t="shared" si="5"/>
        <v>65</v>
      </c>
      <c r="U38" s="88">
        <v>65</v>
      </c>
      <c r="V38" s="73">
        <f t="shared" si="6"/>
        <v>0</v>
      </c>
      <c r="W38" s="10">
        <f t="shared" si="12"/>
        <v>589</v>
      </c>
      <c r="X38" s="2">
        <f t="shared" si="14"/>
        <v>589</v>
      </c>
      <c r="Y38" s="2">
        <f t="shared" si="15"/>
        <v>589</v>
      </c>
      <c r="Z38" s="36">
        <f t="shared" si="7"/>
        <v>203</v>
      </c>
      <c r="AA38" s="43">
        <v>1970</v>
      </c>
      <c r="AB38" s="56">
        <f t="shared" si="8"/>
        <v>1970</v>
      </c>
      <c r="AC38" s="67">
        <f t="shared" si="9"/>
        <v>1964</v>
      </c>
      <c r="AD38" s="56">
        <f t="shared" si="10"/>
        <v>-6</v>
      </c>
      <c r="AE38" s="55">
        <f t="shared" si="11"/>
        <v>99.7</v>
      </c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</row>
    <row r="39" spans="1:60" s="60" customFormat="1" ht="12.75">
      <c r="A39" s="102" t="s">
        <v>79</v>
      </c>
      <c r="B39" s="2">
        <v>2</v>
      </c>
      <c r="C39" s="2">
        <v>5</v>
      </c>
      <c r="D39" s="2">
        <v>4</v>
      </c>
      <c r="E39" s="36">
        <v>4</v>
      </c>
      <c r="F39" s="113">
        <v>29</v>
      </c>
      <c r="G39" s="88">
        <v>14</v>
      </c>
      <c r="H39" s="73">
        <f t="shared" si="2"/>
        <v>-15</v>
      </c>
      <c r="I39" s="10">
        <v>386</v>
      </c>
      <c r="J39" s="2">
        <v>803</v>
      </c>
      <c r="K39" s="2">
        <v>803</v>
      </c>
      <c r="L39" s="2">
        <v>802</v>
      </c>
      <c r="M39" s="88">
        <v>1697</v>
      </c>
      <c r="N39" s="88">
        <v>1375</v>
      </c>
      <c r="O39" s="88">
        <f t="shared" si="4"/>
        <v>-322</v>
      </c>
      <c r="P39" s="2">
        <v>62</v>
      </c>
      <c r="Q39" s="2">
        <v>57</v>
      </c>
      <c r="R39" s="2">
        <v>58</v>
      </c>
      <c r="S39" s="36">
        <v>58</v>
      </c>
      <c r="T39" s="113">
        <f t="shared" si="5"/>
        <v>318</v>
      </c>
      <c r="U39" s="88">
        <v>224</v>
      </c>
      <c r="V39" s="73">
        <f t="shared" si="6"/>
        <v>-94</v>
      </c>
      <c r="W39" s="10">
        <f t="shared" si="12"/>
        <v>450</v>
      </c>
      <c r="X39" s="2">
        <f t="shared" si="14"/>
        <v>865</v>
      </c>
      <c r="Y39" s="2">
        <f t="shared" si="15"/>
        <v>865</v>
      </c>
      <c r="Z39" s="36">
        <f t="shared" si="7"/>
        <v>-136</v>
      </c>
      <c r="AA39" s="43">
        <v>2044</v>
      </c>
      <c r="AB39" s="56">
        <f t="shared" si="8"/>
        <v>2044</v>
      </c>
      <c r="AC39" s="67">
        <f t="shared" si="9"/>
        <v>1613</v>
      </c>
      <c r="AD39" s="56">
        <f t="shared" si="10"/>
        <v>-431</v>
      </c>
      <c r="AE39" s="55">
        <f t="shared" si="11"/>
        <v>78.9</v>
      </c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</row>
    <row r="40" spans="1:60" s="60" customFormat="1" ht="12.75">
      <c r="A40" s="102" t="s">
        <v>80</v>
      </c>
      <c r="B40" s="2">
        <v>3</v>
      </c>
      <c r="C40" s="2">
        <v>15</v>
      </c>
      <c r="D40" s="2">
        <v>23</v>
      </c>
      <c r="E40" s="36">
        <v>28</v>
      </c>
      <c r="F40" s="113">
        <v>18</v>
      </c>
      <c r="G40" s="88">
        <v>6</v>
      </c>
      <c r="H40" s="73">
        <f t="shared" si="2"/>
        <v>-12</v>
      </c>
      <c r="I40" s="10">
        <v>42</v>
      </c>
      <c r="J40" s="2">
        <v>228</v>
      </c>
      <c r="K40" s="2">
        <v>353</v>
      </c>
      <c r="L40" s="2">
        <v>415</v>
      </c>
      <c r="M40" s="88">
        <f t="shared" si="3"/>
        <v>1038</v>
      </c>
      <c r="N40" s="88">
        <v>809</v>
      </c>
      <c r="O40" s="88">
        <f t="shared" si="4"/>
        <v>-229</v>
      </c>
      <c r="P40" s="2">
        <v>329</v>
      </c>
      <c r="Q40" s="2">
        <v>729</v>
      </c>
      <c r="R40" s="2">
        <v>729</v>
      </c>
      <c r="S40" s="36">
        <v>566</v>
      </c>
      <c r="T40" s="113">
        <f t="shared" si="5"/>
        <v>1366</v>
      </c>
      <c r="U40" s="88">
        <v>1305</v>
      </c>
      <c r="V40" s="73">
        <f t="shared" si="6"/>
        <v>-61</v>
      </c>
      <c r="W40" s="10">
        <f t="shared" si="12"/>
        <v>374</v>
      </c>
      <c r="X40" s="2">
        <f t="shared" si="14"/>
        <v>972</v>
      </c>
      <c r="Y40" s="2">
        <f t="shared" si="15"/>
        <v>1105</v>
      </c>
      <c r="Z40" s="36">
        <f t="shared" si="7"/>
        <v>-29</v>
      </c>
      <c r="AA40" s="43">
        <v>2422</v>
      </c>
      <c r="AB40" s="56">
        <f t="shared" si="8"/>
        <v>2422</v>
      </c>
      <c r="AC40" s="67">
        <f t="shared" si="9"/>
        <v>2120</v>
      </c>
      <c r="AD40" s="56">
        <f t="shared" si="10"/>
        <v>-302</v>
      </c>
      <c r="AE40" s="55">
        <f t="shared" si="11"/>
        <v>87.5</v>
      </c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</row>
    <row r="41" spans="1:60" s="60" customFormat="1" ht="12.75">
      <c r="A41" s="102" t="s">
        <v>81</v>
      </c>
      <c r="B41" s="2">
        <v>2</v>
      </c>
      <c r="C41" s="2">
        <v>10</v>
      </c>
      <c r="D41" s="2">
        <v>10</v>
      </c>
      <c r="E41" s="36">
        <v>10</v>
      </c>
      <c r="F41" s="113">
        <v>2</v>
      </c>
      <c r="G41" s="88">
        <v>2</v>
      </c>
      <c r="H41" s="73">
        <f t="shared" si="2"/>
        <v>0</v>
      </c>
      <c r="I41" s="10">
        <v>137</v>
      </c>
      <c r="J41" s="2">
        <v>523</v>
      </c>
      <c r="K41" s="2">
        <v>520</v>
      </c>
      <c r="L41" s="2">
        <v>522</v>
      </c>
      <c r="M41" s="88">
        <v>600</v>
      </c>
      <c r="N41" s="88">
        <v>560</v>
      </c>
      <c r="O41" s="88">
        <f t="shared" si="4"/>
        <v>-40</v>
      </c>
      <c r="P41" s="2">
        <v>64</v>
      </c>
      <c r="Q41" s="2">
        <v>222</v>
      </c>
      <c r="R41" s="2">
        <v>222</v>
      </c>
      <c r="S41" s="36">
        <v>223</v>
      </c>
      <c r="T41" s="113">
        <v>294</v>
      </c>
      <c r="U41" s="88">
        <v>294</v>
      </c>
      <c r="V41" s="73">
        <f t="shared" si="6"/>
        <v>0</v>
      </c>
      <c r="W41" s="10">
        <f t="shared" si="12"/>
        <v>203</v>
      </c>
      <c r="X41" s="2">
        <f t="shared" si="14"/>
        <v>755</v>
      </c>
      <c r="Y41" s="2">
        <f t="shared" si="15"/>
        <v>752</v>
      </c>
      <c r="Z41" s="36">
        <f t="shared" si="7"/>
        <v>-814</v>
      </c>
      <c r="AA41" s="43">
        <v>896</v>
      </c>
      <c r="AB41" s="56">
        <f t="shared" si="8"/>
        <v>896</v>
      </c>
      <c r="AC41" s="67">
        <f t="shared" si="9"/>
        <v>856</v>
      </c>
      <c r="AD41" s="56">
        <f t="shared" si="10"/>
        <v>-40</v>
      </c>
      <c r="AE41" s="55">
        <f t="shared" si="11"/>
        <v>95.5</v>
      </c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</row>
    <row r="42" spans="1:60" s="60" customFormat="1" ht="12.75">
      <c r="A42" s="103" t="s">
        <v>86</v>
      </c>
      <c r="B42" s="8"/>
      <c r="C42" s="8"/>
      <c r="D42" s="8"/>
      <c r="E42" s="34"/>
      <c r="F42" s="113">
        <f t="shared" si="1"/>
        <v>0</v>
      </c>
      <c r="G42" s="94"/>
      <c r="H42" s="73">
        <f t="shared" si="2"/>
        <v>0</v>
      </c>
      <c r="I42" s="11"/>
      <c r="J42" s="8"/>
      <c r="K42" s="8"/>
      <c r="L42" s="8"/>
      <c r="M42" s="88">
        <f t="shared" si="3"/>
        <v>0</v>
      </c>
      <c r="N42" s="94"/>
      <c r="O42" s="88">
        <f t="shared" si="4"/>
        <v>0</v>
      </c>
      <c r="P42" s="8"/>
      <c r="Q42" s="8"/>
      <c r="R42" s="8"/>
      <c r="S42" s="34"/>
      <c r="T42" s="113">
        <f t="shared" si="5"/>
        <v>0</v>
      </c>
      <c r="U42" s="94"/>
      <c r="V42" s="73">
        <f t="shared" si="6"/>
        <v>0</v>
      </c>
      <c r="W42" s="10">
        <f t="shared" si="12"/>
        <v>0</v>
      </c>
      <c r="X42" s="2">
        <f t="shared" si="14"/>
        <v>0</v>
      </c>
      <c r="Y42" s="2">
        <f t="shared" si="15"/>
        <v>0</v>
      </c>
      <c r="Z42" s="36">
        <f t="shared" si="7"/>
        <v>0</v>
      </c>
      <c r="AA42" s="43">
        <v>0</v>
      </c>
      <c r="AB42" s="56">
        <f t="shared" si="8"/>
        <v>0</v>
      </c>
      <c r="AC42" s="67">
        <f t="shared" si="9"/>
        <v>0</v>
      </c>
      <c r="AD42" s="56">
        <f t="shared" si="10"/>
        <v>0</v>
      </c>
      <c r="AE42" s="55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</row>
    <row r="43" spans="1:60" s="60" customFormat="1" ht="12.75">
      <c r="A43" s="102" t="s">
        <v>82</v>
      </c>
      <c r="B43" s="2">
        <v>6</v>
      </c>
      <c r="C43" s="2">
        <v>6</v>
      </c>
      <c r="D43" s="2">
        <v>6</v>
      </c>
      <c r="E43" s="36">
        <v>7</v>
      </c>
      <c r="F43" s="113">
        <v>24</v>
      </c>
      <c r="G43" s="88">
        <v>11</v>
      </c>
      <c r="H43" s="73">
        <f t="shared" si="2"/>
        <v>-13</v>
      </c>
      <c r="I43" s="10">
        <v>369</v>
      </c>
      <c r="J43" s="2">
        <v>633</v>
      </c>
      <c r="K43" s="2">
        <v>644</v>
      </c>
      <c r="L43" s="2">
        <v>624</v>
      </c>
      <c r="M43" s="88">
        <v>1175</v>
      </c>
      <c r="N43" s="88">
        <v>933</v>
      </c>
      <c r="O43" s="88">
        <f t="shared" si="4"/>
        <v>-242</v>
      </c>
      <c r="P43" s="2">
        <v>225</v>
      </c>
      <c r="Q43" s="2">
        <v>326</v>
      </c>
      <c r="R43" s="2">
        <v>325</v>
      </c>
      <c r="S43" s="36">
        <v>330</v>
      </c>
      <c r="T43" s="113">
        <v>750</v>
      </c>
      <c r="U43" s="88">
        <v>426</v>
      </c>
      <c r="V43" s="73">
        <f t="shared" si="6"/>
        <v>-324</v>
      </c>
      <c r="W43" s="10">
        <f t="shared" si="12"/>
        <v>600</v>
      </c>
      <c r="X43" s="2">
        <f t="shared" si="14"/>
        <v>965</v>
      </c>
      <c r="Y43" s="2">
        <f t="shared" si="15"/>
        <v>975</v>
      </c>
      <c r="Z43" s="36">
        <f t="shared" si="7"/>
        <v>-591</v>
      </c>
      <c r="AA43" s="43">
        <v>1949</v>
      </c>
      <c r="AB43" s="56">
        <f t="shared" si="8"/>
        <v>1949</v>
      </c>
      <c r="AC43" s="67">
        <f t="shared" si="9"/>
        <v>1370</v>
      </c>
      <c r="AD43" s="56">
        <f t="shared" si="10"/>
        <v>-579</v>
      </c>
      <c r="AE43" s="55">
        <f t="shared" si="11"/>
        <v>70.3</v>
      </c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</row>
    <row r="44" spans="1:60" s="60" customFormat="1" ht="12.75">
      <c r="A44" s="102" t="s">
        <v>83</v>
      </c>
      <c r="B44" s="2">
        <v>564</v>
      </c>
      <c r="C44" s="2">
        <v>563</v>
      </c>
      <c r="D44" s="2">
        <v>563</v>
      </c>
      <c r="E44" s="36">
        <v>565</v>
      </c>
      <c r="F44" s="113">
        <f t="shared" si="1"/>
        <v>2255</v>
      </c>
      <c r="G44" s="88">
        <v>911</v>
      </c>
      <c r="H44" s="73">
        <f t="shared" si="2"/>
        <v>-1344</v>
      </c>
      <c r="I44" s="10">
        <v>8</v>
      </c>
      <c r="J44" s="2">
        <v>8</v>
      </c>
      <c r="K44" s="2">
        <v>8</v>
      </c>
      <c r="L44" s="2">
        <v>8</v>
      </c>
      <c r="M44" s="88">
        <f t="shared" si="3"/>
        <v>32</v>
      </c>
      <c r="N44" s="88">
        <v>31</v>
      </c>
      <c r="O44" s="88">
        <f t="shared" si="4"/>
        <v>-1</v>
      </c>
      <c r="P44" s="2">
        <v>1067</v>
      </c>
      <c r="Q44" s="2">
        <v>1067</v>
      </c>
      <c r="R44" s="2">
        <v>1067</v>
      </c>
      <c r="S44" s="36">
        <v>1067</v>
      </c>
      <c r="T44" s="113">
        <v>700</v>
      </c>
      <c r="U44" s="88">
        <v>643</v>
      </c>
      <c r="V44" s="73">
        <f t="shared" si="6"/>
        <v>-57</v>
      </c>
      <c r="W44" s="10">
        <f t="shared" si="12"/>
        <v>1639</v>
      </c>
      <c r="X44" s="2">
        <f t="shared" si="14"/>
        <v>1638</v>
      </c>
      <c r="Y44" s="2">
        <f t="shared" si="15"/>
        <v>1638</v>
      </c>
      <c r="Z44" s="36">
        <f t="shared" si="7"/>
        <v>-1928</v>
      </c>
      <c r="AA44" s="43">
        <v>2987</v>
      </c>
      <c r="AB44" s="56">
        <f t="shared" si="8"/>
        <v>2987</v>
      </c>
      <c r="AC44" s="67">
        <f t="shared" si="9"/>
        <v>1585</v>
      </c>
      <c r="AD44" s="56">
        <f t="shared" si="10"/>
        <v>-1402</v>
      </c>
      <c r="AE44" s="55">
        <f t="shared" si="11"/>
        <v>53.1</v>
      </c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</row>
    <row r="45" spans="1:60" s="60" customFormat="1" ht="12.75">
      <c r="A45" s="102" t="s">
        <v>84</v>
      </c>
      <c r="B45" s="2">
        <v>460</v>
      </c>
      <c r="C45" s="2">
        <v>450</v>
      </c>
      <c r="D45" s="2">
        <v>520</v>
      </c>
      <c r="E45" s="36">
        <v>535</v>
      </c>
      <c r="F45" s="113">
        <f t="shared" si="1"/>
        <v>1965</v>
      </c>
      <c r="G45" s="88">
        <v>1868</v>
      </c>
      <c r="H45" s="73">
        <f t="shared" si="2"/>
        <v>-97</v>
      </c>
      <c r="I45" s="10">
        <v>9</v>
      </c>
      <c r="J45" s="2">
        <v>13</v>
      </c>
      <c r="K45" s="2">
        <v>17</v>
      </c>
      <c r="L45" s="2">
        <v>20</v>
      </c>
      <c r="M45" s="88">
        <v>50</v>
      </c>
      <c r="N45" s="88">
        <v>26</v>
      </c>
      <c r="O45" s="88">
        <f t="shared" si="4"/>
        <v>-24</v>
      </c>
      <c r="P45" s="2">
        <v>448</v>
      </c>
      <c r="Q45" s="2">
        <v>440</v>
      </c>
      <c r="R45" s="2">
        <v>465</v>
      </c>
      <c r="S45" s="36">
        <v>536</v>
      </c>
      <c r="T45" s="113">
        <v>2000</v>
      </c>
      <c r="U45" s="88">
        <v>1661</v>
      </c>
      <c r="V45" s="73">
        <f t="shared" si="6"/>
        <v>-339</v>
      </c>
      <c r="W45" s="10">
        <f t="shared" si="12"/>
        <v>917</v>
      </c>
      <c r="X45" s="2">
        <f t="shared" si="14"/>
        <v>903</v>
      </c>
      <c r="Y45" s="2">
        <f t="shared" si="15"/>
        <v>1002</v>
      </c>
      <c r="Z45" s="36">
        <f t="shared" si="7"/>
        <v>1193</v>
      </c>
      <c r="AA45" s="43">
        <v>4015</v>
      </c>
      <c r="AB45" s="56">
        <f t="shared" si="8"/>
        <v>4015</v>
      </c>
      <c r="AC45" s="67">
        <f t="shared" si="9"/>
        <v>3555</v>
      </c>
      <c r="AD45" s="56">
        <f t="shared" si="10"/>
        <v>-460</v>
      </c>
      <c r="AE45" s="55">
        <f t="shared" si="11"/>
        <v>88.5</v>
      </c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</row>
    <row r="46" spans="1:60" s="60" customFormat="1" ht="12.75">
      <c r="A46" s="102" t="s">
        <v>85</v>
      </c>
      <c r="B46" s="2">
        <v>5</v>
      </c>
      <c r="C46" s="2">
        <v>41</v>
      </c>
      <c r="D46" s="2">
        <v>41</v>
      </c>
      <c r="E46" s="36">
        <v>42</v>
      </c>
      <c r="F46" s="113">
        <v>57</v>
      </c>
      <c r="G46" s="88">
        <v>38</v>
      </c>
      <c r="H46" s="73">
        <f t="shared" si="2"/>
        <v>-19</v>
      </c>
      <c r="I46" s="10">
        <v>831</v>
      </c>
      <c r="J46" s="2">
        <v>1288</v>
      </c>
      <c r="K46" s="2">
        <v>1288</v>
      </c>
      <c r="L46" s="2">
        <v>1288</v>
      </c>
      <c r="M46" s="88">
        <v>4024</v>
      </c>
      <c r="N46" s="88">
        <v>3413</v>
      </c>
      <c r="O46" s="88">
        <f t="shared" si="4"/>
        <v>-611</v>
      </c>
      <c r="P46" s="2">
        <v>572</v>
      </c>
      <c r="Q46" s="2">
        <v>63</v>
      </c>
      <c r="R46" s="8"/>
      <c r="S46" s="34"/>
      <c r="T46" s="113">
        <v>2350</v>
      </c>
      <c r="U46" s="94">
        <v>2318</v>
      </c>
      <c r="V46" s="73">
        <f t="shared" si="6"/>
        <v>-32</v>
      </c>
      <c r="W46" s="10">
        <f t="shared" si="12"/>
        <v>1408</v>
      </c>
      <c r="X46" s="2">
        <f t="shared" si="14"/>
        <v>1392</v>
      </c>
      <c r="Y46" s="2">
        <f t="shared" si="15"/>
        <v>1329</v>
      </c>
      <c r="Z46" s="36">
        <f t="shared" si="7"/>
        <v>2302</v>
      </c>
      <c r="AA46" s="43">
        <v>6431</v>
      </c>
      <c r="AB46" s="56">
        <f t="shared" si="8"/>
        <v>6431</v>
      </c>
      <c r="AC46" s="67">
        <f t="shared" si="9"/>
        <v>5769</v>
      </c>
      <c r="AD46" s="56">
        <f t="shared" si="10"/>
        <v>-662</v>
      </c>
      <c r="AE46" s="55">
        <f t="shared" si="11"/>
        <v>89.7</v>
      </c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</row>
    <row r="47" spans="1:60" s="60" customFormat="1" ht="12.75">
      <c r="A47" s="102" t="s">
        <v>43</v>
      </c>
      <c r="B47" s="8"/>
      <c r="C47" s="8"/>
      <c r="D47" s="8"/>
      <c r="E47" s="34"/>
      <c r="F47" s="113">
        <f t="shared" si="1"/>
        <v>0</v>
      </c>
      <c r="G47" s="94"/>
      <c r="H47" s="73">
        <f t="shared" si="2"/>
        <v>0</v>
      </c>
      <c r="I47" s="11"/>
      <c r="J47" s="8"/>
      <c r="K47" s="8"/>
      <c r="L47" s="8"/>
      <c r="M47" s="88">
        <f t="shared" si="3"/>
        <v>0</v>
      </c>
      <c r="N47" s="94"/>
      <c r="O47" s="88">
        <f t="shared" si="4"/>
        <v>0</v>
      </c>
      <c r="P47" s="8"/>
      <c r="Q47" s="8"/>
      <c r="R47" s="8"/>
      <c r="S47" s="34"/>
      <c r="T47" s="113">
        <f t="shared" si="5"/>
        <v>0</v>
      </c>
      <c r="U47" s="94"/>
      <c r="V47" s="73">
        <f t="shared" si="6"/>
        <v>0</v>
      </c>
      <c r="W47" s="10">
        <f t="shared" si="12"/>
        <v>0</v>
      </c>
      <c r="X47" s="2">
        <f t="shared" si="14"/>
        <v>0</v>
      </c>
      <c r="Y47" s="2">
        <f t="shared" si="15"/>
        <v>0</v>
      </c>
      <c r="Z47" s="36">
        <f t="shared" si="7"/>
        <v>0</v>
      </c>
      <c r="AA47" s="43">
        <v>0</v>
      </c>
      <c r="AB47" s="56">
        <f t="shared" si="8"/>
        <v>0</v>
      </c>
      <c r="AC47" s="67">
        <f t="shared" si="9"/>
        <v>0</v>
      </c>
      <c r="AD47" s="56">
        <f t="shared" si="10"/>
        <v>0</v>
      </c>
      <c r="AE47" s="55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</row>
    <row r="48" spans="1:60" s="60" customFormat="1" ht="12.75">
      <c r="A48" s="102" t="s">
        <v>44</v>
      </c>
      <c r="B48" s="8"/>
      <c r="C48" s="8"/>
      <c r="D48" s="8"/>
      <c r="E48" s="34"/>
      <c r="F48" s="113">
        <f t="shared" si="1"/>
        <v>0</v>
      </c>
      <c r="G48" s="94"/>
      <c r="H48" s="73">
        <f t="shared" si="2"/>
        <v>0</v>
      </c>
      <c r="I48" s="11"/>
      <c r="J48" s="8"/>
      <c r="K48" s="8"/>
      <c r="L48" s="8"/>
      <c r="M48" s="88">
        <f t="shared" si="3"/>
        <v>0</v>
      </c>
      <c r="N48" s="94"/>
      <c r="O48" s="88">
        <f t="shared" si="4"/>
        <v>0</v>
      </c>
      <c r="P48" s="8"/>
      <c r="Q48" s="8"/>
      <c r="R48" s="8"/>
      <c r="S48" s="34"/>
      <c r="T48" s="113">
        <f t="shared" si="5"/>
        <v>0</v>
      </c>
      <c r="U48" s="94"/>
      <c r="V48" s="73">
        <f t="shared" si="6"/>
        <v>0</v>
      </c>
      <c r="W48" s="10">
        <f t="shared" si="12"/>
        <v>0</v>
      </c>
      <c r="X48" s="2">
        <f t="shared" si="14"/>
        <v>0</v>
      </c>
      <c r="Y48" s="2">
        <f t="shared" si="15"/>
        <v>0</v>
      </c>
      <c r="Z48" s="36">
        <f t="shared" si="7"/>
        <v>0</v>
      </c>
      <c r="AA48" s="43">
        <v>0</v>
      </c>
      <c r="AB48" s="56">
        <f t="shared" si="8"/>
        <v>0</v>
      </c>
      <c r="AC48" s="67">
        <f t="shared" si="9"/>
        <v>0</v>
      </c>
      <c r="AD48" s="56">
        <f t="shared" si="10"/>
        <v>0</v>
      </c>
      <c r="AE48" s="55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</row>
    <row r="49" spans="1:60" s="60" customFormat="1" ht="12.75">
      <c r="A49" s="102" t="s">
        <v>32</v>
      </c>
      <c r="B49" s="8"/>
      <c r="C49" s="8"/>
      <c r="D49" s="8"/>
      <c r="E49" s="34"/>
      <c r="F49" s="113">
        <f t="shared" si="1"/>
        <v>0</v>
      </c>
      <c r="G49" s="94"/>
      <c r="H49" s="73">
        <f t="shared" si="2"/>
        <v>0</v>
      </c>
      <c r="I49" s="11"/>
      <c r="J49" s="8"/>
      <c r="K49" s="8"/>
      <c r="L49" s="8"/>
      <c r="M49" s="88">
        <f t="shared" si="3"/>
        <v>0</v>
      </c>
      <c r="N49" s="94"/>
      <c r="O49" s="88">
        <f t="shared" si="4"/>
        <v>0</v>
      </c>
      <c r="P49" s="8"/>
      <c r="Q49" s="8"/>
      <c r="R49" s="8"/>
      <c r="S49" s="34"/>
      <c r="T49" s="113">
        <f t="shared" si="5"/>
        <v>0</v>
      </c>
      <c r="U49" s="94"/>
      <c r="V49" s="73">
        <f t="shared" si="6"/>
        <v>0</v>
      </c>
      <c r="W49" s="10">
        <f t="shared" si="12"/>
        <v>0</v>
      </c>
      <c r="X49" s="2">
        <f t="shared" si="14"/>
        <v>0</v>
      </c>
      <c r="Y49" s="2">
        <f t="shared" si="15"/>
        <v>0</v>
      </c>
      <c r="Z49" s="36">
        <f t="shared" si="7"/>
        <v>0</v>
      </c>
      <c r="AA49" s="43">
        <v>0</v>
      </c>
      <c r="AB49" s="56">
        <f t="shared" si="8"/>
        <v>0</v>
      </c>
      <c r="AC49" s="67">
        <f t="shared" si="9"/>
        <v>0</v>
      </c>
      <c r="AD49" s="56">
        <f t="shared" si="10"/>
        <v>0</v>
      </c>
      <c r="AE49" s="55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</row>
    <row r="50" spans="1:60" s="60" customFormat="1" ht="12.75">
      <c r="A50" s="102" t="s">
        <v>34</v>
      </c>
      <c r="B50" s="8"/>
      <c r="C50" s="8"/>
      <c r="D50" s="8"/>
      <c r="E50" s="34"/>
      <c r="F50" s="113">
        <f t="shared" si="1"/>
        <v>0</v>
      </c>
      <c r="G50" s="94"/>
      <c r="H50" s="73">
        <f t="shared" si="2"/>
        <v>0</v>
      </c>
      <c r="I50" s="11"/>
      <c r="J50" s="8"/>
      <c r="K50" s="8"/>
      <c r="L50" s="8"/>
      <c r="M50" s="88">
        <f t="shared" si="3"/>
        <v>0</v>
      </c>
      <c r="N50" s="94"/>
      <c r="O50" s="88">
        <f t="shared" si="4"/>
        <v>0</v>
      </c>
      <c r="P50" s="8"/>
      <c r="Q50" s="8"/>
      <c r="R50" s="8"/>
      <c r="S50" s="34"/>
      <c r="T50" s="113">
        <f t="shared" si="5"/>
        <v>0</v>
      </c>
      <c r="U50" s="94"/>
      <c r="V50" s="73">
        <f t="shared" si="6"/>
        <v>0</v>
      </c>
      <c r="W50" s="10">
        <f t="shared" si="12"/>
        <v>0</v>
      </c>
      <c r="X50" s="2">
        <f aca="true" t="shared" si="16" ref="X50:X67">C50+J50+Q50</f>
        <v>0</v>
      </c>
      <c r="Y50" s="2">
        <f t="shared" si="15"/>
        <v>0</v>
      </c>
      <c r="Z50" s="36">
        <f t="shared" si="7"/>
        <v>0</v>
      </c>
      <c r="AA50" s="43">
        <v>0</v>
      </c>
      <c r="AB50" s="56">
        <f t="shared" si="8"/>
        <v>0</v>
      </c>
      <c r="AC50" s="67">
        <f t="shared" si="9"/>
        <v>0</v>
      </c>
      <c r="AD50" s="56">
        <f t="shared" si="10"/>
        <v>0</v>
      </c>
      <c r="AE50" s="55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</row>
    <row r="51" spans="1:60" s="60" customFormat="1" ht="12.75">
      <c r="A51" s="102" t="s">
        <v>16</v>
      </c>
      <c r="B51" s="8"/>
      <c r="C51" s="8"/>
      <c r="D51" s="8"/>
      <c r="E51" s="34"/>
      <c r="F51" s="113">
        <f t="shared" si="1"/>
        <v>0</v>
      </c>
      <c r="G51" s="94"/>
      <c r="H51" s="73">
        <f t="shared" si="2"/>
        <v>0</v>
      </c>
      <c r="I51" s="11"/>
      <c r="J51" s="8"/>
      <c r="K51" s="8"/>
      <c r="L51" s="8"/>
      <c r="M51" s="88">
        <f t="shared" si="3"/>
        <v>0</v>
      </c>
      <c r="N51" s="94"/>
      <c r="O51" s="88">
        <f t="shared" si="4"/>
        <v>0</v>
      </c>
      <c r="P51" s="8"/>
      <c r="Q51" s="8"/>
      <c r="R51" s="8"/>
      <c r="S51" s="34"/>
      <c r="T51" s="113">
        <f t="shared" si="5"/>
        <v>0</v>
      </c>
      <c r="U51" s="94"/>
      <c r="V51" s="73">
        <f t="shared" si="6"/>
        <v>0</v>
      </c>
      <c r="W51" s="10">
        <f t="shared" si="12"/>
        <v>0</v>
      </c>
      <c r="X51" s="2">
        <f t="shared" si="16"/>
        <v>0</v>
      </c>
      <c r="Y51" s="2">
        <f aca="true" t="shared" si="17" ref="Y51:Y67">D51+K51+R51</f>
        <v>0</v>
      </c>
      <c r="Z51" s="36">
        <f t="shared" si="7"/>
        <v>0</v>
      </c>
      <c r="AA51" s="43">
        <v>0</v>
      </c>
      <c r="AB51" s="56">
        <f t="shared" si="8"/>
        <v>0</v>
      </c>
      <c r="AC51" s="67">
        <f t="shared" si="9"/>
        <v>0</v>
      </c>
      <c r="AD51" s="56">
        <f t="shared" si="10"/>
        <v>0</v>
      </c>
      <c r="AE51" s="55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</row>
    <row r="52" spans="1:60" s="60" customFormat="1" ht="12.75">
      <c r="A52" s="102" t="s">
        <v>48</v>
      </c>
      <c r="B52" s="2">
        <v>785</v>
      </c>
      <c r="C52" s="2">
        <v>787</v>
      </c>
      <c r="D52" s="2">
        <v>779</v>
      </c>
      <c r="E52" s="36">
        <v>792</v>
      </c>
      <c r="F52" s="113">
        <v>950</v>
      </c>
      <c r="G52" s="88">
        <v>935</v>
      </c>
      <c r="H52" s="73">
        <f t="shared" si="2"/>
        <v>-15</v>
      </c>
      <c r="I52" s="10">
        <v>5</v>
      </c>
      <c r="J52" s="2">
        <v>28</v>
      </c>
      <c r="K52" s="2">
        <v>22</v>
      </c>
      <c r="L52" s="2">
        <v>24</v>
      </c>
      <c r="M52" s="88">
        <f t="shared" si="3"/>
        <v>79</v>
      </c>
      <c r="N52" s="88">
        <v>11</v>
      </c>
      <c r="O52" s="88">
        <f t="shared" si="4"/>
        <v>-68</v>
      </c>
      <c r="P52" s="2">
        <v>626</v>
      </c>
      <c r="Q52" s="2">
        <v>580</v>
      </c>
      <c r="R52" s="2">
        <v>557</v>
      </c>
      <c r="S52" s="36">
        <v>638</v>
      </c>
      <c r="T52" s="113">
        <v>850</v>
      </c>
      <c r="U52" s="88">
        <v>808</v>
      </c>
      <c r="V52" s="73">
        <f t="shared" si="6"/>
        <v>-42</v>
      </c>
      <c r="W52" s="10">
        <f t="shared" si="12"/>
        <v>1416</v>
      </c>
      <c r="X52" s="2">
        <f t="shared" si="16"/>
        <v>1395</v>
      </c>
      <c r="Y52" s="2">
        <f t="shared" si="17"/>
        <v>1358</v>
      </c>
      <c r="Z52" s="36">
        <f t="shared" si="7"/>
        <v>-2290</v>
      </c>
      <c r="AA52" s="43">
        <v>1879</v>
      </c>
      <c r="AB52" s="56">
        <f t="shared" si="8"/>
        <v>1879</v>
      </c>
      <c r="AC52" s="67">
        <f t="shared" si="9"/>
        <v>1754</v>
      </c>
      <c r="AD52" s="56">
        <f t="shared" si="10"/>
        <v>-125</v>
      </c>
      <c r="AE52" s="55">
        <f t="shared" si="11"/>
        <v>93.3</v>
      </c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</row>
    <row r="53" spans="1:60" s="60" customFormat="1" ht="25.5">
      <c r="A53" s="104" t="s">
        <v>42</v>
      </c>
      <c r="B53" s="8"/>
      <c r="C53" s="8"/>
      <c r="D53" s="8"/>
      <c r="E53" s="34"/>
      <c r="F53" s="113">
        <f t="shared" si="1"/>
        <v>0</v>
      </c>
      <c r="G53" s="94"/>
      <c r="H53" s="73">
        <f t="shared" si="2"/>
        <v>0</v>
      </c>
      <c r="I53" s="11"/>
      <c r="J53" s="8"/>
      <c r="K53" s="8"/>
      <c r="L53" s="8"/>
      <c r="M53" s="88">
        <f t="shared" si="3"/>
        <v>0</v>
      </c>
      <c r="N53" s="94"/>
      <c r="O53" s="88">
        <f t="shared" si="4"/>
        <v>0</v>
      </c>
      <c r="P53" s="8"/>
      <c r="Q53" s="8"/>
      <c r="R53" s="8"/>
      <c r="S53" s="34"/>
      <c r="T53" s="113">
        <f t="shared" si="5"/>
        <v>0</v>
      </c>
      <c r="U53" s="94"/>
      <c r="V53" s="73">
        <f t="shared" si="6"/>
        <v>0</v>
      </c>
      <c r="W53" s="10">
        <f t="shared" si="12"/>
        <v>0</v>
      </c>
      <c r="X53" s="2">
        <f t="shared" si="16"/>
        <v>0</v>
      </c>
      <c r="Y53" s="2">
        <f t="shared" si="17"/>
        <v>0</v>
      </c>
      <c r="Z53" s="36">
        <f t="shared" si="7"/>
        <v>0</v>
      </c>
      <c r="AA53" s="43">
        <v>0</v>
      </c>
      <c r="AB53" s="56">
        <f t="shared" si="8"/>
        <v>0</v>
      </c>
      <c r="AC53" s="67">
        <f t="shared" si="9"/>
        <v>0</v>
      </c>
      <c r="AD53" s="56">
        <f t="shared" si="10"/>
        <v>0</v>
      </c>
      <c r="AE53" s="55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</row>
    <row r="54" spans="1:60" s="60" customFormat="1" ht="25.5">
      <c r="A54" s="104" t="s">
        <v>47</v>
      </c>
      <c r="B54" s="8"/>
      <c r="C54" s="8"/>
      <c r="D54" s="8"/>
      <c r="E54" s="34"/>
      <c r="F54" s="113">
        <f t="shared" si="1"/>
        <v>0</v>
      </c>
      <c r="G54" s="94"/>
      <c r="H54" s="73">
        <f t="shared" si="2"/>
        <v>0</v>
      </c>
      <c r="I54" s="11"/>
      <c r="J54" s="8"/>
      <c r="K54" s="8"/>
      <c r="L54" s="8"/>
      <c r="M54" s="88">
        <f t="shared" si="3"/>
        <v>0</v>
      </c>
      <c r="N54" s="94"/>
      <c r="O54" s="88">
        <f t="shared" si="4"/>
        <v>0</v>
      </c>
      <c r="P54" s="8"/>
      <c r="Q54" s="8"/>
      <c r="R54" s="8"/>
      <c r="S54" s="34"/>
      <c r="T54" s="113">
        <f t="shared" si="5"/>
        <v>0</v>
      </c>
      <c r="U54" s="94"/>
      <c r="V54" s="73">
        <f t="shared" si="6"/>
        <v>0</v>
      </c>
      <c r="W54" s="10">
        <f t="shared" si="12"/>
        <v>0</v>
      </c>
      <c r="X54" s="2">
        <f t="shared" si="16"/>
        <v>0</v>
      </c>
      <c r="Y54" s="2">
        <f t="shared" si="17"/>
        <v>0</v>
      </c>
      <c r="Z54" s="36">
        <f t="shared" si="7"/>
        <v>0</v>
      </c>
      <c r="AA54" s="43">
        <v>0</v>
      </c>
      <c r="AB54" s="56">
        <f t="shared" si="8"/>
        <v>0</v>
      </c>
      <c r="AC54" s="67">
        <f t="shared" si="9"/>
        <v>0</v>
      </c>
      <c r="AD54" s="56">
        <f t="shared" si="10"/>
        <v>0</v>
      </c>
      <c r="AE54" s="55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</row>
    <row r="55" spans="1:60" s="60" customFormat="1" ht="12.75">
      <c r="A55" s="102" t="s">
        <v>33</v>
      </c>
      <c r="B55" s="8"/>
      <c r="C55" s="8"/>
      <c r="D55" s="8"/>
      <c r="E55" s="34"/>
      <c r="F55" s="113">
        <f t="shared" si="1"/>
        <v>0</v>
      </c>
      <c r="G55" s="94"/>
      <c r="H55" s="73">
        <f t="shared" si="2"/>
        <v>0</v>
      </c>
      <c r="I55" s="11"/>
      <c r="J55" s="8"/>
      <c r="K55" s="8"/>
      <c r="L55" s="8"/>
      <c r="M55" s="88">
        <f t="shared" si="3"/>
        <v>0</v>
      </c>
      <c r="N55" s="94"/>
      <c r="O55" s="88">
        <f t="shared" si="4"/>
        <v>0</v>
      </c>
      <c r="P55" s="8"/>
      <c r="Q55" s="8"/>
      <c r="R55" s="8"/>
      <c r="S55" s="34"/>
      <c r="T55" s="113">
        <f t="shared" si="5"/>
        <v>0</v>
      </c>
      <c r="U55" s="94"/>
      <c r="V55" s="73">
        <f t="shared" si="6"/>
        <v>0</v>
      </c>
      <c r="W55" s="10">
        <f t="shared" si="12"/>
        <v>0</v>
      </c>
      <c r="X55" s="2">
        <f t="shared" si="16"/>
        <v>0</v>
      </c>
      <c r="Y55" s="2">
        <f t="shared" si="17"/>
        <v>0</v>
      </c>
      <c r="Z55" s="36">
        <f t="shared" si="7"/>
        <v>0</v>
      </c>
      <c r="AA55" s="43">
        <v>0</v>
      </c>
      <c r="AB55" s="56">
        <f t="shared" si="8"/>
        <v>0</v>
      </c>
      <c r="AC55" s="67">
        <f t="shared" si="9"/>
        <v>0</v>
      </c>
      <c r="AD55" s="56">
        <f t="shared" si="10"/>
        <v>0</v>
      </c>
      <c r="AE55" s="55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</row>
    <row r="56" spans="1:60" s="60" customFormat="1" ht="12.75">
      <c r="A56" s="105" t="s">
        <v>40</v>
      </c>
      <c r="B56" s="8"/>
      <c r="C56" s="8"/>
      <c r="D56" s="8"/>
      <c r="E56" s="34"/>
      <c r="F56" s="113">
        <f t="shared" si="1"/>
        <v>0</v>
      </c>
      <c r="G56" s="94"/>
      <c r="H56" s="73">
        <f t="shared" si="2"/>
        <v>0</v>
      </c>
      <c r="I56" s="11"/>
      <c r="J56" s="8"/>
      <c r="K56" s="8"/>
      <c r="L56" s="8"/>
      <c r="M56" s="88">
        <f t="shared" si="3"/>
        <v>0</v>
      </c>
      <c r="N56" s="94"/>
      <c r="O56" s="88">
        <f t="shared" si="4"/>
        <v>0</v>
      </c>
      <c r="P56" s="8"/>
      <c r="Q56" s="8"/>
      <c r="R56" s="8"/>
      <c r="S56" s="34"/>
      <c r="T56" s="113">
        <f t="shared" si="5"/>
        <v>0</v>
      </c>
      <c r="U56" s="94"/>
      <c r="V56" s="73">
        <f t="shared" si="6"/>
        <v>0</v>
      </c>
      <c r="W56" s="10">
        <f t="shared" si="12"/>
        <v>0</v>
      </c>
      <c r="X56" s="2">
        <f t="shared" si="16"/>
        <v>0</v>
      </c>
      <c r="Y56" s="2">
        <f t="shared" si="17"/>
        <v>0</v>
      </c>
      <c r="Z56" s="36">
        <f t="shared" si="7"/>
        <v>0</v>
      </c>
      <c r="AA56" s="43">
        <v>0</v>
      </c>
      <c r="AB56" s="56">
        <f t="shared" si="8"/>
        <v>0</v>
      </c>
      <c r="AC56" s="67">
        <f t="shared" si="9"/>
        <v>0</v>
      </c>
      <c r="AD56" s="56">
        <f t="shared" si="10"/>
        <v>0</v>
      </c>
      <c r="AE56" s="55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</row>
    <row r="57" spans="1:60" s="60" customFormat="1" ht="12.75">
      <c r="A57" s="105" t="s">
        <v>17</v>
      </c>
      <c r="B57" s="8"/>
      <c r="C57" s="8"/>
      <c r="D57" s="8"/>
      <c r="E57" s="34"/>
      <c r="F57" s="113">
        <f t="shared" si="1"/>
        <v>0</v>
      </c>
      <c r="G57" s="94"/>
      <c r="H57" s="73">
        <f t="shared" si="2"/>
        <v>0</v>
      </c>
      <c r="I57" s="11"/>
      <c r="J57" s="8"/>
      <c r="K57" s="8"/>
      <c r="L57" s="8"/>
      <c r="M57" s="88">
        <f t="shared" si="3"/>
        <v>0</v>
      </c>
      <c r="N57" s="94"/>
      <c r="O57" s="88">
        <f t="shared" si="4"/>
        <v>0</v>
      </c>
      <c r="P57" s="8"/>
      <c r="Q57" s="8"/>
      <c r="R57" s="8"/>
      <c r="S57" s="34"/>
      <c r="T57" s="113">
        <f t="shared" si="5"/>
        <v>0</v>
      </c>
      <c r="U57" s="94"/>
      <c r="V57" s="73">
        <f t="shared" si="6"/>
        <v>0</v>
      </c>
      <c r="W57" s="10">
        <f t="shared" si="12"/>
        <v>0</v>
      </c>
      <c r="X57" s="2">
        <f t="shared" si="16"/>
        <v>0</v>
      </c>
      <c r="Y57" s="2">
        <f t="shared" si="17"/>
        <v>0</v>
      </c>
      <c r="Z57" s="36">
        <f t="shared" si="7"/>
        <v>0</v>
      </c>
      <c r="AA57" s="43">
        <v>0</v>
      </c>
      <c r="AB57" s="56">
        <f t="shared" si="8"/>
        <v>0</v>
      </c>
      <c r="AC57" s="67">
        <f t="shared" si="9"/>
        <v>0</v>
      </c>
      <c r="AD57" s="56">
        <f t="shared" si="10"/>
        <v>0</v>
      </c>
      <c r="AE57" s="55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</row>
    <row r="58" spans="1:60" s="60" customFormat="1" ht="12.75">
      <c r="A58" s="105" t="s">
        <v>39</v>
      </c>
      <c r="B58" s="8"/>
      <c r="C58" s="8"/>
      <c r="D58" s="8"/>
      <c r="E58" s="34"/>
      <c r="F58" s="113">
        <f t="shared" si="1"/>
        <v>0</v>
      </c>
      <c r="G58" s="94"/>
      <c r="H58" s="73">
        <f t="shared" si="2"/>
        <v>0</v>
      </c>
      <c r="I58" s="11"/>
      <c r="J58" s="8"/>
      <c r="K58" s="8"/>
      <c r="L58" s="8"/>
      <c r="M58" s="88">
        <f t="shared" si="3"/>
        <v>0</v>
      </c>
      <c r="N58" s="94"/>
      <c r="O58" s="88">
        <f t="shared" si="4"/>
        <v>0</v>
      </c>
      <c r="P58" s="8"/>
      <c r="Q58" s="8"/>
      <c r="R58" s="8"/>
      <c r="S58" s="34"/>
      <c r="T58" s="113">
        <f t="shared" si="5"/>
        <v>0</v>
      </c>
      <c r="U58" s="94"/>
      <c r="V58" s="73">
        <f t="shared" si="6"/>
        <v>0</v>
      </c>
      <c r="W58" s="10">
        <f t="shared" si="12"/>
        <v>0</v>
      </c>
      <c r="X58" s="2">
        <f t="shared" si="16"/>
        <v>0</v>
      </c>
      <c r="Y58" s="2">
        <f t="shared" si="17"/>
        <v>0</v>
      </c>
      <c r="Z58" s="36">
        <f t="shared" si="7"/>
        <v>0</v>
      </c>
      <c r="AA58" s="43">
        <v>0</v>
      </c>
      <c r="AB58" s="56">
        <f t="shared" si="8"/>
        <v>0</v>
      </c>
      <c r="AC58" s="67">
        <f t="shared" si="9"/>
        <v>0</v>
      </c>
      <c r="AD58" s="56">
        <f t="shared" si="10"/>
        <v>0</v>
      </c>
      <c r="AE58" s="55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</row>
    <row r="59" spans="1:60" s="60" customFormat="1" ht="12.75">
      <c r="A59" s="105" t="s">
        <v>46</v>
      </c>
      <c r="B59" s="2">
        <v>1</v>
      </c>
      <c r="C59" s="2">
        <v>1</v>
      </c>
      <c r="D59" s="2">
        <v>1</v>
      </c>
      <c r="E59" s="34"/>
      <c r="F59" s="113">
        <v>5</v>
      </c>
      <c r="G59" s="94">
        <v>4</v>
      </c>
      <c r="H59" s="73">
        <f t="shared" si="2"/>
        <v>-1</v>
      </c>
      <c r="I59" s="10">
        <v>637</v>
      </c>
      <c r="J59" s="2">
        <v>637</v>
      </c>
      <c r="K59" s="2">
        <v>637</v>
      </c>
      <c r="L59" s="2">
        <v>640</v>
      </c>
      <c r="M59" s="88">
        <v>600</v>
      </c>
      <c r="N59" s="88">
        <v>564</v>
      </c>
      <c r="O59" s="88">
        <f t="shared" si="4"/>
        <v>-36</v>
      </c>
      <c r="P59" s="2">
        <v>44</v>
      </c>
      <c r="Q59" s="2">
        <v>44</v>
      </c>
      <c r="R59" s="2">
        <v>44</v>
      </c>
      <c r="S59" s="36">
        <v>45</v>
      </c>
      <c r="T59" s="113">
        <v>622</v>
      </c>
      <c r="U59" s="88">
        <v>190</v>
      </c>
      <c r="V59" s="73">
        <f t="shared" si="6"/>
        <v>-432</v>
      </c>
      <c r="W59" s="10">
        <f t="shared" si="12"/>
        <v>682</v>
      </c>
      <c r="X59" s="2">
        <f t="shared" si="16"/>
        <v>682</v>
      </c>
      <c r="Y59" s="2">
        <f t="shared" si="17"/>
        <v>682</v>
      </c>
      <c r="Z59" s="36">
        <f t="shared" si="7"/>
        <v>-819</v>
      </c>
      <c r="AA59" s="43">
        <v>1227</v>
      </c>
      <c r="AB59" s="56">
        <f t="shared" si="8"/>
        <v>1227</v>
      </c>
      <c r="AC59" s="67">
        <f t="shared" si="9"/>
        <v>758</v>
      </c>
      <c r="AD59" s="56">
        <f t="shared" si="10"/>
        <v>-469</v>
      </c>
      <c r="AE59" s="55">
        <f t="shared" si="11"/>
        <v>61.8</v>
      </c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</row>
    <row r="60" spans="1:60" s="60" customFormat="1" ht="12.75">
      <c r="A60" s="105" t="s">
        <v>20</v>
      </c>
      <c r="B60" s="8"/>
      <c r="C60" s="8"/>
      <c r="D60" s="8"/>
      <c r="E60" s="34"/>
      <c r="F60" s="113">
        <f t="shared" si="1"/>
        <v>0</v>
      </c>
      <c r="G60" s="94"/>
      <c r="H60" s="73">
        <f t="shared" si="2"/>
        <v>0</v>
      </c>
      <c r="I60" s="11"/>
      <c r="J60" s="8"/>
      <c r="K60" s="8"/>
      <c r="L60" s="8"/>
      <c r="M60" s="88">
        <f t="shared" si="3"/>
        <v>0</v>
      </c>
      <c r="N60" s="94"/>
      <c r="O60" s="88">
        <f t="shared" si="4"/>
        <v>0</v>
      </c>
      <c r="P60" s="8"/>
      <c r="Q60" s="8"/>
      <c r="R60" s="8"/>
      <c r="S60" s="34"/>
      <c r="T60" s="113">
        <f t="shared" si="5"/>
        <v>0</v>
      </c>
      <c r="U60" s="94"/>
      <c r="V60" s="73">
        <f t="shared" si="6"/>
        <v>0</v>
      </c>
      <c r="W60" s="10">
        <f t="shared" si="12"/>
        <v>0</v>
      </c>
      <c r="X60" s="2">
        <f t="shared" si="16"/>
        <v>0</v>
      </c>
      <c r="Y60" s="2">
        <f t="shared" si="17"/>
        <v>0</v>
      </c>
      <c r="Z60" s="36">
        <f t="shared" si="7"/>
        <v>0</v>
      </c>
      <c r="AA60" s="43">
        <v>0</v>
      </c>
      <c r="AB60" s="56">
        <f t="shared" si="8"/>
        <v>0</v>
      </c>
      <c r="AC60" s="67">
        <f t="shared" si="9"/>
        <v>0</v>
      </c>
      <c r="AD60" s="56">
        <f t="shared" si="10"/>
        <v>0</v>
      </c>
      <c r="AE60" s="55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</row>
    <row r="61" spans="1:60" s="60" customFormat="1" ht="12.75">
      <c r="A61" s="105" t="s">
        <v>37</v>
      </c>
      <c r="B61" s="8"/>
      <c r="C61" s="8"/>
      <c r="D61" s="8"/>
      <c r="E61" s="34"/>
      <c r="F61" s="113">
        <f t="shared" si="1"/>
        <v>0</v>
      </c>
      <c r="G61" s="94"/>
      <c r="H61" s="73">
        <f t="shared" si="2"/>
        <v>0</v>
      </c>
      <c r="I61" s="11"/>
      <c r="J61" s="8"/>
      <c r="K61" s="8"/>
      <c r="L61" s="8"/>
      <c r="M61" s="88">
        <f t="shared" si="3"/>
        <v>0</v>
      </c>
      <c r="N61" s="94"/>
      <c r="O61" s="88">
        <f t="shared" si="4"/>
        <v>0</v>
      </c>
      <c r="P61" s="8"/>
      <c r="Q61" s="8"/>
      <c r="R61" s="8"/>
      <c r="S61" s="34"/>
      <c r="T61" s="113">
        <f t="shared" si="5"/>
        <v>0</v>
      </c>
      <c r="U61" s="94"/>
      <c r="V61" s="73">
        <f t="shared" si="6"/>
        <v>0</v>
      </c>
      <c r="W61" s="10">
        <f t="shared" si="12"/>
        <v>0</v>
      </c>
      <c r="X61" s="2">
        <f t="shared" si="16"/>
        <v>0</v>
      </c>
      <c r="Y61" s="2">
        <f t="shared" si="17"/>
        <v>0</v>
      </c>
      <c r="Z61" s="36">
        <f t="shared" si="7"/>
        <v>0</v>
      </c>
      <c r="AA61" s="43">
        <v>0</v>
      </c>
      <c r="AB61" s="56">
        <f t="shared" si="8"/>
        <v>0</v>
      </c>
      <c r="AC61" s="67">
        <f t="shared" si="9"/>
        <v>0</v>
      </c>
      <c r="AD61" s="56">
        <f t="shared" si="10"/>
        <v>0</v>
      </c>
      <c r="AE61" s="55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</row>
    <row r="62" spans="1:60" s="60" customFormat="1" ht="12.75">
      <c r="A62" s="105" t="s">
        <v>36</v>
      </c>
      <c r="B62" s="8"/>
      <c r="C62" s="8"/>
      <c r="D62" s="8"/>
      <c r="E62" s="34"/>
      <c r="F62" s="113">
        <f t="shared" si="1"/>
        <v>0</v>
      </c>
      <c r="G62" s="94"/>
      <c r="H62" s="73">
        <f t="shared" si="2"/>
        <v>0</v>
      </c>
      <c r="I62" s="11"/>
      <c r="J62" s="8"/>
      <c r="K62" s="8"/>
      <c r="L62" s="8"/>
      <c r="M62" s="88">
        <f t="shared" si="3"/>
        <v>0</v>
      </c>
      <c r="N62" s="94"/>
      <c r="O62" s="88">
        <f t="shared" si="4"/>
        <v>0</v>
      </c>
      <c r="P62" s="8"/>
      <c r="Q62" s="8"/>
      <c r="R62" s="8"/>
      <c r="S62" s="34"/>
      <c r="T62" s="113">
        <f t="shared" si="5"/>
        <v>0</v>
      </c>
      <c r="U62" s="94"/>
      <c r="V62" s="73">
        <f t="shared" si="6"/>
        <v>0</v>
      </c>
      <c r="W62" s="10">
        <f t="shared" si="12"/>
        <v>0</v>
      </c>
      <c r="X62" s="2">
        <f t="shared" si="16"/>
        <v>0</v>
      </c>
      <c r="Y62" s="2">
        <f t="shared" si="17"/>
        <v>0</v>
      </c>
      <c r="Z62" s="36">
        <f t="shared" si="7"/>
        <v>0</v>
      </c>
      <c r="AA62" s="43">
        <v>0</v>
      </c>
      <c r="AB62" s="56">
        <f t="shared" si="8"/>
        <v>0</v>
      </c>
      <c r="AC62" s="67">
        <f t="shared" si="9"/>
        <v>0</v>
      </c>
      <c r="AD62" s="56">
        <f t="shared" si="10"/>
        <v>0</v>
      </c>
      <c r="AE62" s="55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</row>
    <row r="63" spans="1:60" s="60" customFormat="1" ht="25.5">
      <c r="A63" s="106" t="s">
        <v>35</v>
      </c>
      <c r="B63" s="8"/>
      <c r="C63" s="8"/>
      <c r="D63" s="8"/>
      <c r="E63" s="34"/>
      <c r="F63" s="113">
        <f t="shared" si="1"/>
        <v>0</v>
      </c>
      <c r="G63" s="94"/>
      <c r="H63" s="73">
        <f t="shared" si="2"/>
        <v>0</v>
      </c>
      <c r="I63" s="11"/>
      <c r="J63" s="8"/>
      <c r="K63" s="8"/>
      <c r="L63" s="8"/>
      <c r="M63" s="88">
        <f t="shared" si="3"/>
        <v>0</v>
      </c>
      <c r="N63" s="94"/>
      <c r="O63" s="88">
        <f t="shared" si="4"/>
        <v>0</v>
      </c>
      <c r="P63" s="8"/>
      <c r="Q63" s="8"/>
      <c r="R63" s="8"/>
      <c r="S63" s="34"/>
      <c r="T63" s="113">
        <f t="shared" si="5"/>
        <v>0</v>
      </c>
      <c r="U63" s="94"/>
      <c r="V63" s="73">
        <f t="shared" si="6"/>
        <v>0</v>
      </c>
      <c r="W63" s="10">
        <f t="shared" si="12"/>
        <v>0</v>
      </c>
      <c r="X63" s="2">
        <f t="shared" si="16"/>
        <v>0</v>
      </c>
      <c r="Y63" s="2">
        <f t="shared" si="17"/>
        <v>0</v>
      </c>
      <c r="Z63" s="36">
        <f t="shared" si="7"/>
        <v>0</v>
      </c>
      <c r="AA63" s="43">
        <v>0</v>
      </c>
      <c r="AB63" s="56">
        <f t="shared" si="8"/>
        <v>0</v>
      </c>
      <c r="AC63" s="67">
        <f t="shared" si="9"/>
        <v>0</v>
      </c>
      <c r="AD63" s="56">
        <f t="shared" si="10"/>
        <v>0</v>
      </c>
      <c r="AE63" s="55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</row>
    <row r="64" spans="1:60" s="60" customFormat="1" ht="12.75">
      <c r="A64" s="105" t="s">
        <v>18</v>
      </c>
      <c r="B64" s="8"/>
      <c r="C64" s="8"/>
      <c r="D64" s="8"/>
      <c r="E64" s="34"/>
      <c r="F64" s="113">
        <f t="shared" si="1"/>
        <v>0</v>
      </c>
      <c r="G64" s="94"/>
      <c r="H64" s="73">
        <f t="shared" si="2"/>
        <v>0</v>
      </c>
      <c r="I64" s="11"/>
      <c r="J64" s="8"/>
      <c r="K64" s="8"/>
      <c r="L64" s="8"/>
      <c r="M64" s="88">
        <f t="shared" si="3"/>
        <v>0</v>
      </c>
      <c r="N64" s="94"/>
      <c r="O64" s="88">
        <f t="shared" si="4"/>
        <v>0</v>
      </c>
      <c r="P64" s="8"/>
      <c r="Q64" s="8"/>
      <c r="R64" s="8"/>
      <c r="S64" s="34"/>
      <c r="T64" s="113">
        <f t="shared" si="5"/>
        <v>0</v>
      </c>
      <c r="U64" s="94"/>
      <c r="V64" s="73">
        <f t="shared" si="6"/>
        <v>0</v>
      </c>
      <c r="W64" s="10">
        <f t="shared" si="12"/>
        <v>0</v>
      </c>
      <c r="X64" s="2">
        <f t="shared" si="16"/>
        <v>0</v>
      </c>
      <c r="Y64" s="2">
        <f t="shared" si="17"/>
        <v>0</v>
      </c>
      <c r="Z64" s="36">
        <f t="shared" si="7"/>
        <v>0</v>
      </c>
      <c r="AA64" s="43">
        <v>0</v>
      </c>
      <c r="AB64" s="56">
        <f t="shared" si="8"/>
        <v>0</v>
      </c>
      <c r="AC64" s="67">
        <f t="shared" si="9"/>
        <v>0</v>
      </c>
      <c r="AD64" s="56">
        <f t="shared" si="10"/>
        <v>0</v>
      </c>
      <c r="AE64" s="55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</row>
    <row r="65" spans="1:60" s="60" customFormat="1" ht="12.75">
      <c r="A65" s="105" t="s">
        <v>21</v>
      </c>
      <c r="B65" s="8"/>
      <c r="C65" s="8"/>
      <c r="D65" s="8"/>
      <c r="E65" s="34"/>
      <c r="F65" s="113">
        <f t="shared" si="1"/>
        <v>0</v>
      </c>
      <c r="G65" s="94"/>
      <c r="H65" s="73">
        <f t="shared" si="2"/>
        <v>0</v>
      </c>
      <c r="I65" s="11"/>
      <c r="J65" s="8"/>
      <c r="K65" s="8"/>
      <c r="L65" s="8"/>
      <c r="M65" s="88">
        <f t="shared" si="3"/>
        <v>0</v>
      </c>
      <c r="N65" s="94"/>
      <c r="O65" s="88">
        <f t="shared" si="4"/>
        <v>0</v>
      </c>
      <c r="P65" s="8"/>
      <c r="Q65" s="8"/>
      <c r="R65" s="8"/>
      <c r="S65" s="34"/>
      <c r="T65" s="113">
        <f t="shared" si="5"/>
        <v>0</v>
      </c>
      <c r="U65" s="94"/>
      <c r="V65" s="73">
        <f t="shared" si="6"/>
        <v>0</v>
      </c>
      <c r="W65" s="10">
        <f t="shared" si="12"/>
        <v>0</v>
      </c>
      <c r="X65" s="2">
        <f t="shared" si="16"/>
        <v>0</v>
      </c>
      <c r="Y65" s="2">
        <f t="shared" si="17"/>
        <v>0</v>
      </c>
      <c r="Z65" s="36">
        <f t="shared" si="7"/>
        <v>0</v>
      </c>
      <c r="AA65" s="43">
        <v>0</v>
      </c>
      <c r="AB65" s="56">
        <f t="shared" si="8"/>
        <v>0</v>
      </c>
      <c r="AC65" s="67">
        <f t="shared" si="9"/>
        <v>0</v>
      </c>
      <c r="AD65" s="56">
        <f t="shared" si="10"/>
        <v>0</v>
      </c>
      <c r="AE65" s="55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</row>
    <row r="66" spans="1:60" s="60" customFormat="1" ht="12.75">
      <c r="A66" s="105" t="s">
        <v>22</v>
      </c>
      <c r="B66" s="8"/>
      <c r="C66" s="8"/>
      <c r="D66" s="8"/>
      <c r="E66" s="34"/>
      <c r="F66" s="113">
        <f t="shared" si="1"/>
        <v>0</v>
      </c>
      <c r="G66" s="94"/>
      <c r="H66" s="73">
        <f t="shared" si="2"/>
        <v>0</v>
      </c>
      <c r="I66" s="11"/>
      <c r="J66" s="8"/>
      <c r="K66" s="8"/>
      <c r="L66" s="8"/>
      <c r="M66" s="88">
        <f t="shared" si="3"/>
        <v>0</v>
      </c>
      <c r="N66" s="94"/>
      <c r="O66" s="88">
        <f t="shared" si="4"/>
        <v>0</v>
      </c>
      <c r="P66" s="8"/>
      <c r="Q66" s="8"/>
      <c r="R66" s="8"/>
      <c r="S66" s="34"/>
      <c r="T66" s="113">
        <f t="shared" si="5"/>
        <v>0</v>
      </c>
      <c r="U66" s="94"/>
      <c r="V66" s="73">
        <f t="shared" si="6"/>
        <v>0</v>
      </c>
      <c r="W66" s="10">
        <f t="shared" si="12"/>
        <v>0</v>
      </c>
      <c r="X66" s="2">
        <f t="shared" si="16"/>
        <v>0</v>
      </c>
      <c r="Y66" s="2">
        <f t="shared" si="17"/>
        <v>0</v>
      </c>
      <c r="Z66" s="36">
        <f t="shared" si="7"/>
        <v>0</v>
      </c>
      <c r="AA66" s="43">
        <v>0</v>
      </c>
      <c r="AB66" s="56">
        <f t="shared" si="8"/>
        <v>0</v>
      </c>
      <c r="AC66" s="67">
        <f t="shared" si="9"/>
        <v>0</v>
      </c>
      <c r="AD66" s="56">
        <f t="shared" si="10"/>
        <v>0</v>
      </c>
      <c r="AE66" s="55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</row>
    <row r="67" spans="1:60" s="60" customFormat="1" ht="12.75">
      <c r="A67" s="105" t="s">
        <v>23</v>
      </c>
      <c r="B67" s="8"/>
      <c r="C67" s="8"/>
      <c r="D67" s="8"/>
      <c r="E67" s="34"/>
      <c r="F67" s="113">
        <f t="shared" si="1"/>
        <v>0</v>
      </c>
      <c r="G67" s="94"/>
      <c r="H67" s="73">
        <f t="shared" si="2"/>
        <v>0</v>
      </c>
      <c r="I67" s="11"/>
      <c r="J67" s="8"/>
      <c r="K67" s="8"/>
      <c r="L67" s="8"/>
      <c r="M67" s="88">
        <f t="shared" si="3"/>
        <v>0</v>
      </c>
      <c r="N67" s="94"/>
      <c r="O67" s="88">
        <f t="shared" si="4"/>
        <v>0</v>
      </c>
      <c r="P67" s="8"/>
      <c r="Q67" s="8"/>
      <c r="R67" s="8"/>
      <c r="S67" s="34"/>
      <c r="T67" s="113">
        <f t="shared" si="5"/>
        <v>0</v>
      </c>
      <c r="U67" s="94"/>
      <c r="V67" s="73">
        <f t="shared" si="6"/>
        <v>0</v>
      </c>
      <c r="W67" s="10">
        <f t="shared" si="12"/>
        <v>0</v>
      </c>
      <c r="X67" s="2">
        <f t="shared" si="16"/>
        <v>0</v>
      </c>
      <c r="Y67" s="2">
        <f t="shared" si="17"/>
        <v>0</v>
      </c>
      <c r="Z67" s="36">
        <f t="shared" si="7"/>
        <v>0</v>
      </c>
      <c r="AA67" s="43">
        <v>0</v>
      </c>
      <c r="AB67" s="56">
        <f t="shared" si="8"/>
        <v>0</v>
      </c>
      <c r="AC67" s="67">
        <f t="shared" si="9"/>
        <v>0</v>
      </c>
      <c r="AD67" s="56">
        <f t="shared" si="10"/>
        <v>0</v>
      </c>
      <c r="AE67" s="55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</row>
    <row r="68" spans="1:60" s="60" customFormat="1" ht="12.75">
      <c r="A68" s="105" t="s">
        <v>45</v>
      </c>
      <c r="B68" s="8"/>
      <c r="C68" s="8"/>
      <c r="D68" s="8"/>
      <c r="E68" s="34"/>
      <c r="F68" s="113">
        <f t="shared" si="1"/>
        <v>0</v>
      </c>
      <c r="G68" s="94"/>
      <c r="H68" s="73">
        <f t="shared" si="2"/>
        <v>0</v>
      </c>
      <c r="I68" s="11"/>
      <c r="J68" s="8"/>
      <c r="K68" s="8"/>
      <c r="L68" s="8"/>
      <c r="M68" s="88">
        <f t="shared" si="3"/>
        <v>0</v>
      </c>
      <c r="N68" s="94"/>
      <c r="O68" s="88">
        <f t="shared" si="4"/>
        <v>0</v>
      </c>
      <c r="P68" s="8"/>
      <c r="Q68" s="8"/>
      <c r="R68" s="8"/>
      <c r="S68" s="34"/>
      <c r="T68" s="113">
        <f t="shared" si="5"/>
        <v>0</v>
      </c>
      <c r="U68" s="94"/>
      <c r="V68" s="73">
        <f t="shared" si="6"/>
        <v>0</v>
      </c>
      <c r="W68" s="10"/>
      <c r="X68" s="2"/>
      <c r="Y68" s="2"/>
      <c r="Z68" s="36">
        <f t="shared" si="7"/>
        <v>0</v>
      </c>
      <c r="AA68" s="43">
        <v>0</v>
      </c>
      <c r="AB68" s="56">
        <f t="shared" si="8"/>
        <v>0</v>
      </c>
      <c r="AC68" s="67">
        <f t="shared" si="9"/>
        <v>0</v>
      </c>
      <c r="AD68" s="56">
        <f t="shared" si="10"/>
        <v>0</v>
      </c>
      <c r="AE68" s="55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</row>
    <row r="69" spans="1:60" s="60" customFormat="1" ht="13.5" thickBot="1">
      <c r="A69" s="107" t="s">
        <v>19</v>
      </c>
      <c r="B69" s="8"/>
      <c r="C69" s="8"/>
      <c r="D69" s="8"/>
      <c r="E69" s="34"/>
      <c r="F69" s="115">
        <f t="shared" si="1"/>
        <v>0</v>
      </c>
      <c r="G69" s="116"/>
      <c r="H69" s="117">
        <f t="shared" si="2"/>
        <v>0</v>
      </c>
      <c r="I69" s="9"/>
      <c r="J69" s="6"/>
      <c r="K69" s="6"/>
      <c r="L69" s="6"/>
      <c r="M69" s="118">
        <f t="shared" si="3"/>
        <v>0</v>
      </c>
      <c r="N69" s="116"/>
      <c r="O69" s="118">
        <f t="shared" si="4"/>
        <v>0</v>
      </c>
      <c r="P69" s="6"/>
      <c r="Q69" s="6"/>
      <c r="R69" s="6"/>
      <c r="S69" s="35"/>
      <c r="T69" s="115">
        <f t="shared" si="5"/>
        <v>0</v>
      </c>
      <c r="U69" s="116"/>
      <c r="V69" s="117">
        <f t="shared" si="6"/>
        <v>0</v>
      </c>
      <c r="W69" s="29">
        <f>I69+P69+B69</f>
        <v>0</v>
      </c>
      <c r="X69" s="24">
        <f>C69+J69+Q69</f>
        <v>0</v>
      </c>
      <c r="Y69" s="24">
        <f>D69+K69+R69</f>
        <v>0</v>
      </c>
      <c r="Z69" s="38">
        <f t="shared" si="7"/>
        <v>0</v>
      </c>
      <c r="AA69" s="119">
        <v>0</v>
      </c>
      <c r="AB69" s="123">
        <f t="shared" si="8"/>
        <v>0</v>
      </c>
      <c r="AC69" s="267">
        <f t="shared" si="9"/>
        <v>0</v>
      </c>
      <c r="AD69" s="287">
        <f t="shared" si="10"/>
        <v>0</v>
      </c>
      <c r="AE69" s="288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</row>
    <row r="70" spans="1:60" s="109" customFormat="1" ht="13.5" thickBot="1">
      <c r="A70" s="108" t="s">
        <v>14</v>
      </c>
      <c r="B70" s="33">
        <f aca="true" t="shared" si="18" ref="B70:AA70">SUM(B6:B69)</f>
        <v>14652.67</v>
      </c>
      <c r="C70" s="33">
        <f t="shared" si="18"/>
        <v>17402.67</v>
      </c>
      <c r="D70" s="33">
        <f t="shared" si="18"/>
        <v>18631.67</v>
      </c>
      <c r="E70" s="37">
        <f t="shared" si="18"/>
        <v>30762.67</v>
      </c>
      <c r="F70" s="120">
        <f t="shared" si="18"/>
        <v>58860</v>
      </c>
      <c r="G70" s="70">
        <f t="shared" si="18"/>
        <v>56387</v>
      </c>
      <c r="H70" s="70">
        <f t="shared" si="18"/>
        <v>-2473</v>
      </c>
      <c r="I70" s="25">
        <f t="shared" si="18"/>
        <v>20164.67</v>
      </c>
      <c r="J70" s="25">
        <f t="shared" si="18"/>
        <v>23075.67</v>
      </c>
      <c r="K70" s="25">
        <f t="shared" si="18"/>
        <v>24093.67</v>
      </c>
      <c r="L70" s="25">
        <f t="shared" si="18"/>
        <v>27997.67</v>
      </c>
      <c r="M70" s="70">
        <f>SUM(M6:M69)</f>
        <v>67998</v>
      </c>
      <c r="N70" s="70">
        <f>SUM(N6:N69)</f>
        <v>65158</v>
      </c>
      <c r="O70" s="70">
        <f>SUM(O6:O69)</f>
        <v>-2840</v>
      </c>
      <c r="P70" s="25">
        <f t="shared" si="18"/>
        <v>21872.67</v>
      </c>
      <c r="Q70" s="25">
        <f t="shared" si="18"/>
        <v>26061.67</v>
      </c>
      <c r="R70" s="25">
        <f t="shared" si="18"/>
        <v>30900.67</v>
      </c>
      <c r="S70" s="25">
        <f t="shared" si="18"/>
        <v>54453.67</v>
      </c>
      <c r="T70" s="70">
        <f>SUM(T6:T69)</f>
        <v>72240</v>
      </c>
      <c r="U70" s="70">
        <f>SUM(U6:U69)</f>
        <v>67174</v>
      </c>
      <c r="V70" s="70">
        <f>SUM(V6:V69)</f>
        <v>-5066</v>
      </c>
      <c r="W70" s="25">
        <f t="shared" si="18"/>
        <v>56715.009999999995</v>
      </c>
      <c r="X70" s="25">
        <f t="shared" si="18"/>
        <v>66566.01000000001</v>
      </c>
      <c r="Y70" s="25">
        <f t="shared" si="18"/>
        <v>73601.01000000001</v>
      </c>
      <c r="Z70" s="25">
        <f t="shared" si="18"/>
        <v>2215.9699999999993</v>
      </c>
      <c r="AA70" s="70">
        <f t="shared" si="18"/>
        <v>199098</v>
      </c>
      <c r="AB70" s="70">
        <f>SUM(AB6:AB69)</f>
        <v>199098</v>
      </c>
      <c r="AC70" s="284">
        <f>SUM(AC6:AC69)</f>
        <v>188719</v>
      </c>
      <c r="AD70" s="120">
        <f>SUM(AD6:AD69)</f>
        <v>-10379</v>
      </c>
      <c r="AE70" s="289"/>
      <c r="AF70" s="253"/>
      <c r="AG70" s="253"/>
      <c r="AH70" s="253"/>
      <c r="AI70" s="253"/>
      <c r="AJ70" s="253"/>
      <c r="AK70" s="253"/>
      <c r="AL70" s="253"/>
      <c r="AM70" s="253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</row>
    <row r="71" spans="32:60" ht="12.75">
      <c r="AF71" s="254"/>
      <c r="AG71" s="250"/>
      <c r="AH71" s="250"/>
      <c r="AI71" s="254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</row>
    <row r="72" spans="6:60" ht="12.75">
      <c r="F72" s="50">
        <f>F70+M70+T70</f>
        <v>199098</v>
      </c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</row>
    <row r="73" spans="32:60" ht="12.75"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</row>
    <row r="74" spans="32:60" ht="12.75"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</row>
    <row r="75" spans="32:60" ht="12.75"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</row>
    <row r="76" spans="32:60" ht="12.75"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</row>
    <row r="77" spans="32:60" ht="12.75"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</row>
    <row r="78" spans="32:60" ht="12.75"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</row>
    <row r="79" spans="32:60" ht="12.75"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</row>
    <row r="80" spans="32:60" ht="12.75"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</row>
    <row r="81" spans="32:60" ht="12.75"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</row>
    <row r="82" spans="32:60" ht="12.75"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</row>
    <row r="83" spans="32:60" ht="12.75"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</row>
    <row r="84" spans="32:60" ht="12.75"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</row>
    <row r="85" spans="32:60" ht="12.75"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</row>
    <row r="86" spans="32:60" ht="12.75"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</row>
    <row r="87" spans="32:60" ht="12.75"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</row>
    <row r="88" spans="32:60" ht="12.75"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</row>
    <row r="89" spans="32:60" ht="12.75"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</row>
    <row r="90" spans="32:60" ht="12.75"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</row>
    <row r="91" spans="32:60" ht="12.75"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</row>
    <row r="92" spans="32:60" ht="12.75"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</row>
    <row r="93" spans="32:60" ht="12.75"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</row>
    <row r="94" spans="32:60" ht="12.75"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0"/>
      <c r="BD94" s="250"/>
      <c r="BE94" s="250"/>
      <c r="BF94" s="250"/>
      <c r="BG94" s="250"/>
      <c r="BH94" s="250"/>
    </row>
    <row r="95" spans="32:60" ht="12.75"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</row>
    <row r="96" spans="32:60" ht="12.75"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250"/>
    </row>
    <row r="97" spans="32:60" ht="12.75">
      <c r="AF97" s="250"/>
      <c r="AG97" s="250"/>
      <c r="AH97" s="250"/>
      <c r="AI97" s="250"/>
      <c r="AJ97" s="250"/>
      <c r="AK97" s="250"/>
      <c r="AL97" s="250"/>
      <c r="AM97" s="250"/>
      <c r="AN97" s="250"/>
      <c r="AO97" s="250"/>
      <c r="AP97" s="250"/>
      <c r="AQ97" s="250"/>
      <c r="AR97" s="250"/>
      <c r="AS97" s="250"/>
      <c r="AT97" s="250"/>
      <c r="AU97" s="250"/>
      <c r="AV97" s="250"/>
      <c r="AW97" s="250"/>
      <c r="AX97" s="250"/>
      <c r="AY97" s="250"/>
      <c r="AZ97" s="250"/>
      <c r="BA97" s="250"/>
      <c r="BB97" s="250"/>
      <c r="BC97" s="250"/>
      <c r="BD97" s="250"/>
      <c r="BE97" s="250"/>
      <c r="BF97" s="250"/>
      <c r="BG97" s="250"/>
      <c r="BH97" s="250"/>
    </row>
    <row r="98" spans="32:60" ht="12.75"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250"/>
      <c r="AZ98" s="250"/>
      <c r="BA98" s="250"/>
      <c r="BB98" s="250"/>
      <c r="BC98" s="250"/>
      <c r="BD98" s="250"/>
      <c r="BE98" s="250"/>
      <c r="BF98" s="250"/>
      <c r="BG98" s="250"/>
      <c r="BH98" s="250"/>
    </row>
    <row r="99" spans="32:60" ht="12.75">
      <c r="AF99" s="250"/>
      <c r="AG99" s="250"/>
      <c r="AH99" s="250"/>
      <c r="AI99" s="250"/>
      <c r="AJ99" s="250"/>
      <c r="AK99" s="250"/>
      <c r="AL99" s="250"/>
      <c r="AM99" s="250"/>
      <c r="AN99" s="250"/>
      <c r="AO99" s="250"/>
      <c r="AP99" s="250"/>
      <c r="AQ99" s="250"/>
      <c r="AR99" s="250"/>
      <c r="AS99" s="250"/>
      <c r="AT99" s="250"/>
      <c r="AU99" s="250"/>
      <c r="AV99" s="250"/>
      <c r="AW99" s="250"/>
      <c r="AX99" s="250"/>
      <c r="AY99" s="250"/>
      <c r="AZ99" s="250"/>
      <c r="BA99" s="250"/>
      <c r="BB99" s="250"/>
      <c r="BC99" s="250"/>
      <c r="BD99" s="250"/>
      <c r="BE99" s="250"/>
      <c r="BF99" s="250"/>
      <c r="BG99" s="250"/>
      <c r="BH99" s="250"/>
    </row>
    <row r="100" spans="32:60" ht="12.75"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0"/>
      <c r="BD100" s="250"/>
      <c r="BE100" s="250"/>
      <c r="BF100" s="250"/>
      <c r="BG100" s="250"/>
      <c r="BH100" s="250"/>
    </row>
    <row r="101" spans="32:60" ht="12.75"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  <c r="AS101" s="250"/>
      <c r="AT101" s="250"/>
      <c r="AU101" s="250"/>
      <c r="AV101" s="250"/>
      <c r="AW101" s="250"/>
      <c r="AX101" s="250"/>
      <c r="AY101" s="250"/>
      <c r="AZ101" s="250"/>
      <c r="BA101" s="250"/>
      <c r="BB101" s="250"/>
      <c r="BC101" s="250"/>
      <c r="BD101" s="250"/>
      <c r="BE101" s="250"/>
      <c r="BF101" s="250"/>
      <c r="BG101" s="250"/>
      <c r="BH101" s="250"/>
    </row>
    <row r="102" spans="32:60" ht="12.75"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</row>
    <row r="103" spans="32:60" ht="12.75"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</row>
    <row r="104" spans="32:60" ht="12.75"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</row>
    <row r="105" spans="32:60" ht="12.75"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</row>
    <row r="106" spans="32:60" ht="12.75"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0"/>
      <c r="BG106" s="250"/>
      <c r="BH106" s="250"/>
    </row>
    <row r="107" spans="32:60" ht="12.75"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0"/>
      <c r="AY107" s="250"/>
      <c r="AZ107" s="250"/>
      <c r="BA107" s="250"/>
      <c r="BB107" s="250"/>
      <c r="BC107" s="250"/>
      <c r="BD107" s="250"/>
      <c r="BE107" s="250"/>
      <c r="BF107" s="250"/>
      <c r="BG107" s="250"/>
      <c r="BH107" s="250"/>
    </row>
    <row r="108" spans="32:60" ht="12.75"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</row>
    <row r="109" spans="32:60" ht="12.75"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</row>
    <row r="110" spans="32:60" ht="12.75"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</row>
    <row r="111" spans="32:60" ht="12.75">
      <c r="AF111" s="250"/>
      <c r="AG111" s="250"/>
      <c r="AH111" s="250"/>
      <c r="AI111" s="250"/>
      <c r="AJ111" s="250"/>
      <c r="AK111" s="250"/>
      <c r="AL111" s="250"/>
      <c r="AM111" s="250"/>
      <c r="AN111" s="250"/>
      <c r="AO111" s="250"/>
      <c r="AP111" s="250"/>
      <c r="AQ111" s="250"/>
      <c r="AR111" s="250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</row>
    <row r="112" spans="32:60" ht="12.75"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</row>
    <row r="113" spans="32:60" ht="12.75"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</row>
    <row r="114" spans="32:60" ht="12.75"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</row>
    <row r="115" spans="32:60" ht="12.75"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</row>
    <row r="116" spans="32:60" ht="12.75"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250"/>
      <c r="BC116" s="250"/>
      <c r="BD116" s="250"/>
      <c r="BE116" s="250"/>
      <c r="BF116" s="250"/>
      <c r="BG116" s="250"/>
      <c r="BH116" s="250"/>
    </row>
    <row r="117" spans="32:60" ht="12.75">
      <c r="AF117" s="250"/>
      <c r="AG117" s="250"/>
      <c r="AH117" s="250"/>
      <c r="AI117" s="250"/>
      <c r="AJ117" s="250"/>
      <c r="AK117" s="250"/>
      <c r="AL117" s="250"/>
      <c r="AM117" s="250"/>
      <c r="AN117" s="250"/>
      <c r="AO117" s="250"/>
      <c r="AP117" s="250"/>
      <c r="AQ117" s="250"/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0"/>
      <c r="BF117" s="250"/>
      <c r="BG117" s="250"/>
      <c r="BH117" s="250"/>
    </row>
    <row r="118" spans="32:60" ht="12.75"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0"/>
      <c r="BF118" s="250"/>
      <c r="BG118" s="250"/>
      <c r="BH118" s="250"/>
    </row>
    <row r="119" spans="32:60" ht="12.75"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</row>
    <row r="120" spans="32:60" ht="12.75"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</row>
    <row r="121" spans="32:60" ht="12.75">
      <c r="AF121" s="250"/>
      <c r="AG121" s="250"/>
      <c r="AH121" s="250"/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0"/>
      <c r="BH121" s="250"/>
    </row>
    <row r="122" spans="32:60" ht="12.75"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0"/>
      <c r="BH122" s="250"/>
    </row>
    <row r="123" spans="32:60" ht="12.75">
      <c r="AF123" s="250"/>
      <c r="AG123" s="250"/>
      <c r="AH123" s="250"/>
      <c r="AI123" s="250"/>
      <c r="AJ123" s="250"/>
      <c r="AK123" s="250"/>
      <c r="AL123" s="250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250"/>
      <c r="BC123" s="250"/>
      <c r="BD123" s="250"/>
      <c r="BE123" s="250"/>
      <c r="BF123" s="250"/>
      <c r="BG123" s="250"/>
      <c r="BH123" s="250"/>
    </row>
    <row r="124" spans="32:60" ht="12.75"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250"/>
      <c r="BF124" s="250"/>
      <c r="BG124" s="250"/>
      <c r="BH124" s="250"/>
    </row>
    <row r="125" spans="32:60" ht="12.75"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</row>
    <row r="126" spans="32:60" ht="12.75"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</row>
    <row r="127" spans="32:60" ht="12.75"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</row>
    <row r="128" spans="32:60" ht="12.75"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</row>
    <row r="129" spans="32:60" ht="12.75"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</row>
    <row r="130" spans="32:60" ht="12.75"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</row>
    <row r="131" spans="32:60" ht="12.75"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250"/>
      <c r="BC131" s="250"/>
      <c r="BD131" s="250"/>
      <c r="BE131" s="250"/>
      <c r="BF131" s="250"/>
      <c r="BG131" s="250"/>
      <c r="BH131" s="250"/>
    </row>
    <row r="132" spans="32:60" ht="12.75">
      <c r="AF132" s="250"/>
      <c r="AG132" s="250"/>
      <c r="AH132" s="250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250"/>
      <c r="BC132" s="250"/>
      <c r="BD132" s="250"/>
      <c r="BE132" s="250"/>
      <c r="BF132" s="250"/>
      <c r="BG132" s="250"/>
      <c r="BH132" s="250"/>
    </row>
    <row r="133" spans="32:60" ht="12.75">
      <c r="AF133" s="250"/>
      <c r="AG133" s="250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</row>
    <row r="134" spans="32:60" ht="12.75"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250"/>
      <c r="BC134" s="250"/>
      <c r="BD134" s="250"/>
      <c r="BE134" s="250"/>
      <c r="BF134" s="250"/>
      <c r="BG134" s="250"/>
      <c r="BH134" s="250"/>
    </row>
    <row r="135" spans="32:60" ht="12.75">
      <c r="AF135" s="250"/>
      <c r="AG135" s="250"/>
      <c r="AH135" s="250"/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0"/>
      <c r="AS135" s="250"/>
      <c r="AT135" s="250"/>
      <c r="AU135" s="250"/>
      <c r="AV135" s="250"/>
      <c r="AW135" s="250"/>
      <c r="AX135" s="250"/>
      <c r="AY135" s="250"/>
      <c r="AZ135" s="250"/>
      <c r="BA135" s="250"/>
      <c r="BB135" s="250"/>
      <c r="BC135" s="250"/>
      <c r="BD135" s="250"/>
      <c r="BE135" s="250"/>
      <c r="BF135" s="250"/>
      <c r="BG135" s="250"/>
      <c r="BH135" s="250"/>
    </row>
    <row r="136" spans="32:60" ht="12.75"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0"/>
      <c r="AS136" s="250"/>
      <c r="AT136" s="250"/>
      <c r="AU136" s="250"/>
      <c r="AV136" s="250"/>
      <c r="AW136" s="250"/>
      <c r="AX136" s="250"/>
      <c r="AY136" s="250"/>
      <c r="AZ136" s="250"/>
      <c r="BA136" s="250"/>
      <c r="BB136" s="250"/>
      <c r="BC136" s="250"/>
      <c r="BD136" s="250"/>
      <c r="BE136" s="250"/>
      <c r="BF136" s="250"/>
      <c r="BG136" s="250"/>
      <c r="BH136" s="250"/>
    </row>
    <row r="137" spans="32:60" ht="12.75"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0"/>
      <c r="AS137" s="250"/>
      <c r="AT137" s="250"/>
      <c r="AU137" s="250"/>
      <c r="AV137" s="250"/>
      <c r="AW137" s="250"/>
      <c r="AX137" s="250"/>
      <c r="AY137" s="250"/>
      <c r="AZ137" s="250"/>
      <c r="BA137" s="250"/>
      <c r="BB137" s="250"/>
      <c r="BC137" s="250"/>
      <c r="BD137" s="250"/>
      <c r="BE137" s="250"/>
      <c r="BF137" s="250"/>
      <c r="BG137" s="250"/>
      <c r="BH137" s="250"/>
    </row>
    <row r="138" spans="32:60" ht="12.75">
      <c r="AF138" s="250"/>
      <c r="AG138" s="250"/>
      <c r="AH138" s="250"/>
      <c r="AI138" s="250"/>
      <c r="AJ138" s="250"/>
      <c r="AK138" s="250"/>
      <c r="AL138" s="250"/>
      <c r="AM138" s="250"/>
      <c r="AN138" s="250"/>
      <c r="AO138" s="250"/>
      <c r="AP138" s="250"/>
      <c r="AQ138" s="250"/>
      <c r="AR138" s="250"/>
      <c r="AS138" s="250"/>
      <c r="AT138" s="250"/>
      <c r="AU138" s="250"/>
      <c r="AV138" s="250"/>
      <c r="AW138" s="250"/>
      <c r="AX138" s="250"/>
      <c r="AY138" s="250"/>
      <c r="AZ138" s="250"/>
      <c r="BA138" s="250"/>
      <c r="BB138" s="250"/>
      <c r="BC138" s="250"/>
      <c r="BD138" s="250"/>
      <c r="BE138" s="250"/>
      <c r="BF138" s="250"/>
      <c r="BG138" s="250"/>
      <c r="BH138" s="250"/>
    </row>
    <row r="139" spans="32:60" ht="12.75">
      <c r="AF139" s="250"/>
      <c r="AG139" s="250"/>
      <c r="AH139" s="250"/>
      <c r="AI139" s="250"/>
      <c r="AJ139" s="250"/>
      <c r="AK139" s="250"/>
      <c r="AL139" s="250"/>
      <c r="AM139" s="250"/>
      <c r="AN139" s="250"/>
      <c r="AO139" s="250"/>
      <c r="AP139" s="250"/>
      <c r="AQ139" s="250"/>
      <c r="AR139" s="250"/>
      <c r="AS139" s="250"/>
      <c r="AT139" s="250"/>
      <c r="AU139" s="250"/>
      <c r="AV139" s="250"/>
      <c r="AW139" s="250"/>
      <c r="AX139" s="250"/>
      <c r="AY139" s="250"/>
      <c r="AZ139" s="250"/>
      <c r="BA139" s="250"/>
      <c r="BB139" s="250"/>
      <c r="BC139" s="250"/>
      <c r="BD139" s="250"/>
      <c r="BE139" s="250"/>
      <c r="BF139" s="250"/>
      <c r="BG139" s="250"/>
      <c r="BH139" s="250"/>
    </row>
    <row r="140" spans="32:60" ht="12.75">
      <c r="AF140" s="250"/>
      <c r="AG140" s="250"/>
      <c r="AH140" s="250"/>
      <c r="AI140" s="250"/>
      <c r="AJ140" s="250"/>
      <c r="AK140" s="250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250"/>
      <c r="BC140" s="250"/>
      <c r="BD140" s="250"/>
      <c r="BE140" s="250"/>
      <c r="BF140" s="250"/>
      <c r="BG140" s="250"/>
      <c r="BH140" s="250"/>
    </row>
    <row r="141" spans="32:60" ht="12.75"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50"/>
      <c r="AP141" s="250"/>
      <c r="AQ141" s="250"/>
      <c r="AR141" s="250"/>
      <c r="AS141" s="250"/>
      <c r="AT141" s="250"/>
      <c r="AU141" s="250"/>
      <c r="AV141" s="250"/>
      <c r="AW141" s="250"/>
      <c r="AX141" s="250"/>
      <c r="AY141" s="250"/>
      <c r="AZ141" s="250"/>
      <c r="BA141" s="250"/>
      <c r="BB141" s="250"/>
      <c r="BC141" s="250"/>
      <c r="BD141" s="250"/>
      <c r="BE141" s="250"/>
      <c r="BF141" s="250"/>
      <c r="BG141" s="250"/>
      <c r="BH141" s="250"/>
    </row>
    <row r="142" spans="32:60" ht="12.75">
      <c r="AF142" s="250"/>
      <c r="AG142" s="250"/>
      <c r="AH142" s="250"/>
      <c r="AI142" s="250"/>
      <c r="AJ142" s="250"/>
      <c r="AK142" s="250"/>
      <c r="AL142" s="250"/>
      <c r="AM142" s="250"/>
      <c r="AN142" s="250"/>
      <c r="AO142" s="250"/>
      <c r="AP142" s="250"/>
      <c r="AQ142" s="250"/>
      <c r="AR142" s="250"/>
      <c r="AS142" s="250"/>
      <c r="AT142" s="250"/>
      <c r="AU142" s="250"/>
      <c r="AV142" s="250"/>
      <c r="AW142" s="250"/>
      <c r="AX142" s="250"/>
      <c r="AY142" s="250"/>
      <c r="AZ142" s="250"/>
      <c r="BA142" s="250"/>
      <c r="BB142" s="250"/>
      <c r="BC142" s="250"/>
      <c r="BD142" s="250"/>
      <c r="BE142" s="250"/>
      <c r="BF142" s="250"/>
      <c r="BG142" s="250"/>
      <c r="BH142" s="250"/>
    </row>
    <row r="143" spans="32:60" ht="12.75">
      <c r="AF143" s="250"/>
      <c r="AG143" s="250"/>
      <c r="AH143" s="250"/>
      <c r="AI143" s="250"/>
      <c r="AJ143" s="250"/>
      <c r="AK143" s="250"/>
      <c r="AL143" s="250"/>
      <c r="AM143" s="250"/>
      <c r="AN143" s="250"/>
      <c r="AO143" s="250"/>
      <c r="AP143" s="250"/>
      <c r="AQ143" s="250"/>
      <c r="AR143" s="250"/>
      <c r="AS143" s="250"/>
      <c r="AT143" s="250"/>
      <c r="AU143" s="250"/>
      <c r="AV143" s="250"/>
      <c r="AW143" s="250"/>
      <c r="AX143" s="250"/>
      <c r="AY143" s="250"/>
      <c r="AZ143" s="250"/>
      <c r="BA143" s="250"/>
      <c r="BB143" s="250"/>
      <c r="BC143" s="250"/>
      <c r="BD143" s="250"/>
      <c r="BE143" s="250"/>
      <c r="BF143" s="250"/>
      <c r="BG143" s="250"/>
      <c r="BH143" s="250"/>
    </row>
    <row r="144" spans="32:60" ht="12.75">
      <c r="AF144" s="250"/>
      <c r="AG144" s="250"/>
      <c r="AH144" s="250"/>
      <c r="AI144" s="250"/>
      <c r="AJ144" s="250"/>
      <c r="AK144" s="250"/>
      <c r="AL144" s="250"/>
      <c r="AM144" s="250"/>
      <c r="AN144" s="250"/>
      <c r="AO144" s="250"/>
      <c r="AP144" s="250"/>
      <c r="AQ144" s="250"/>
      <c r="AR144" s="250"/>
      <c r="AS144" s="250"/>
      <c r="AT144" s="250"/>
      <c r="AU144" s="250"/>
      <c r="AV144" s="250"/>
      <c r="AW144" s="250"/>
      <c r="AX144" s="250"/>
      <c r="AY144" s="250"/>
      <c r="AZ144" s="250"/>
      <c r="BA144" s="250"/>
      <c r="BB144" s="250"/>
      <c r="BC144" s="250"/>
      <c r="BD144" s="250"/>
      <c r="BE144" s="250"/>
      <c r="BF144" s="250"/>
      <c r="BG144" s="250"/>
      <c r="BH144" s="250"/>
    </row>
    <row r="145" spans="32:60" ht="12.75">
      <c r="AF145" s="250"/>
      <c r="AG145" s="250"/>
      <c r="AH145" s="250"/>
      <c r="AI145" s="250"/>
      <c r="AJ145" s="250"/>
      <c r="AK145" s="250"/>
      <c r="AL145" s="250"/>
      <c r="AM145" s="250"/>
      <c r="AN145" s="250"/>
      <c r="AO145" s="250"/>
      <c r="AP145" s="250"/>
      <c r="AQ145" s="250"/>
      <c r="AR145" s="250"/>
      <c r="AS145" s="250"/>
      <c r="AT145" s="250"/>
      <c r="AU145" s="250"/>
      <c r="AV145" s="250"/>
      <c r="AW145" s="250"/>
      <c r="AX145" s="250"/>
      <c r="AY145" s="250"/>
      <c r="AZ145" s="250"/>
      <c r="BA145" s="250"/>
      <c r="BB145" s="250"/>
      <c r="BC145" s="250"/>
      <c r="BD145" s="250"/>
      <c r="BE145" s="250"/>
      <c r="BF145" s="250"/>
      <c r="BG145" s="250"/>
      <c r="BH145" s="250"/>
    </row>
    <row r="146" spans="32:60" ht="12.75">
      <c r="AF146" s="250"/>
      <c r="AG146" s="250"/>
      <c r="AH146" s="250"/>
      <c r="AI146" s="250"/>
      <c r="AJ146" s="250"/>
      <c r="AK146" s="250"/>
      <c r="AL146" s="250"/>
      <c r="AM146" s="250"/>
      <c r="AN146" s="250"/>
      <c r="AO146" s="250"/>
      <c r="AP146" s="250"/>
      <c r="AQ146" s="250"/>
      <c r="AR146" s="250"/>
      <c r="AS146" s="250"/>
      <c r="AT146" s="250"/>
      <c r="AU146" s="250"/>
      <c r="AV146" s="250"/>
      <c r="AW146" s="250"/>
      <c r="AX146" s="250"/>
      <c r="AY146" s="250"/>
      <c r="AZ146" s="250"/>
      <c r="BA146" s="250"/>
      <c r="BB146" s="250"/>
      <c r="BC146" s="250"/>
      <c r="BD146" s="250"/>
      <c r="BE146" s="250"/>
      <c r="BF146" s="250"/>
      <c r="BG146" s="250"/>
      <c r="BH146" s="250"/>
    </row>
    <row r="147" spans="32:60" ht="12.75">
      <c r="AF147" s="250"/>
      <c r="AG147" s="250"/>
      <c r="AH147" s="250"/>
      <c r="AI147" s="250"/>
      <c r="AJ147" s="250"/>
      <c r="AK147" s="250"/>
      <c r="AL147" s="250"/>
      <c r="AM147" s="250"/>
      <c r="AN147" s="250"/>
      <c r="AO147" s="250"/>
      <c r="AP147" s="250"/>
      <c r="AQ147" s="250"/>
      <c r="AR147" s="250"/>
      <c r="AS147" s="250"/>
      <c r="AT147" s="250"/>
      <c r="AU147" s="250"/>
      <c r="AV147" s="250"/>
      <c r="AW147" s="250"/>
      <c r="AX147" s="250"/>
      <c r="AY147" s="250"/>
      <c r="AZ147" s="250"/>
      <c r="BA147" s="250"/>
      <c r="BB147" s="250"/>
      <c r="BC147" s="250"/>
      <c r="BD147" s="250"/>
      <c r="BE147" s="250"/>
      <c r="BF147" s="250"/>
      <c r="BG147" s="250"/>
      <c r="BH147" s="250"/>
    </row>
    <row r="148" spans="32:60" ht="12.75">
      <c r="AF148" s="250"/>
      <c r="AG148" s="250"/>
      <c r="AH148" s="250"/>
      <c r="AI148" s="250"/>
      <c r="AJ148" s="250"/>
      <c r="AK148" s="250"/>
      <c r="AL148" s="250"/>
      <c r="AM148" s="250"/>
      <c r="AN148" s="250"/>
      <c r="AO148" s="250"/>
      <c r="AP148" s="250"/>
      <c r="AQ148" s="250"/>
      <c r="AR148" s="250"/>
      <c r="AS148" s="250"/>
      <c r="AT148" s="250"/>
      <c r="AU148" s="250"/>
      <c r="AV148" s="250"/>
      <c r="AW148" s="250"/>
      <c r="AX148" s="250"/>
      <c r="AY148" s="250"/>
      <c r="AZ148" s="250"/>
      <c r="BA148" s="250"/>
      <c r="BB148" s="250"/>
      <c r="BC148" s="250"/>
      <c r="BD148" s="250"/>
      <c r="BE148" s="250"/>
      <c r="BF148" s="250"/>
      <c r="BG148" s="250"/>
      <c r="BH148" s="250"/>
    </row>
    <row r="149" spans="32:60" ht="12.75">
      <c r="AF149" s="250"/>
      <c r="AG149" s="250"/>
      <c r="AH149" s="250"/>
      <c r="AI149" s="250"/>
      <c r="AJ149" s="250"/>
      <c r="AK149" s="250"/>
      <c r="AL149" s="250"/>
      <c r="AM149" s="250"/>
      <c r="AN149" s="250"/>
      <c r="AO149" s="250"/>
      <c r="AP149" s="250"/>
      <c r="AQ149" s="250"/>
      <c r="AR149" s="250"/>
      <c r="AS149" s="250"/>
      <c r="AT149" s="250"/>
      <c r="AU149" s="250"/>
      <c r="AV149" s="250"/>
      <c r="AW149" s="250"/>
      <c r="AX149" s="250"/>
      <c r="AY149" s="250"/>
      <c r="AZ149" s="250"/>
      <c r="BA149" s="250"/>
      <c r="BB149" s="250"/>
      <c r="BC149" s="250"/>
      <c r="BD149" s="250"/>
      <c r="BE149" s="250"/>
      <c r="BF149" s="250"/>
      <c r="BG149" s="250"/>
      <c r="BH149" s="250"/>
    </row>
    <row r="150" spans="32:60" ht="12.75">
      <c r="AF150" s="250"/>
      <c r="AG150" s="250"/>
      <c r="AH150" s="250"/>
      <c r="AI150" s="250"/>
      <c r="AJ150" s="250"/>
      <c r="AK150" s="250"/>
      <c r="AL150" s="250"/>
      <c r="AM150" s="250"/>
      <c r="AN150" s="250"/>
      <c r="AO150" s="250"/>
      <c r="AP150" s="250"/>
      <c r="AQ150" s="250"/>
      <c r="AR150" s="250"/>
      <c r="AS150" s="250"/>
      <c r="AT150" s="250"/>
      <c r="AU150" s="250"/>
      <c r="AV150" s="250"/>
      <c r="AW150" s="250"/>
      <c r="AX150" s="250"/>
      <c r="AY150" s="250"/>
      <c r="AZ150" s="250"/>
      <c r="BA150" s="250"/>
      <c r="BB150" s="250"/>
      <c r="BC150" s="250"/>
      <c r="BD150" s="250"/>
      <c r="BE150" s="250"/>
      <c r="BF150" s="250"/>
      <c r="BG150" s="250"/>
      <c r="BH150" s="250"/>
    </row>
    <row r="151" spans="32:60" ht="12.75">
      <c r="AF151" s="250"/>
      <c r="AG151" s="250"/>
      <c r="AH151" s="250"/>
      <c r="AI151" s="250"/>
      <c r="AJ151" s="250"/>
      <c r="AK151" s="250"/>
      <c r="AL151" s="250"/>
      <c r="AM151" s="250"/>
      <c r="AN151" s="250"/>
      <c r="AO151" s="250"/>
      <c r="AP151" s="250"/>
      <c r="AQ151" s="250"/>
      <c r="AR151" s="250"/>
      <c r="AS151" s="250"/>
      <c r="AT151" s="250"/>
      <c r="AU151" s="250"/>
      <c r="AV151" s="250"/>
      <c r="AW151" s="250"/>
      <c r="AX151" s="250"/>
      <c r="AY151" s="250"/>
      <c r="AZ151" s="250"/>
      <c r="BA151" s="250"/>
      <c r="BB151" s="250"/>
      <c r="BC151" s="250"/>
      <c r="BD151" s="250"/>
      <c r="BE151" s="250"/>
      <c r="BF151" s="250"/>
      <c r="BG151" s="250"/>
      <c r="BH151" s="250"/>
    </row>
    <row r="152" spans="32:60" ht="12.75">
      <c r="AF152" s="250"/>
      <c r="AG152" s="250"/>
      <c r="AH152" s="250"/>
      <c r="AI152" s="250"/>
      <c r="AJ152" s="250"/>
      <c r="AK152" s="250"/>
      <c r="AL152" s="250"/>
      <c r="AM152" s="250"/>
      <c r="AN152" s="250"/>
      <c r="AO152" s="250"/>
      <c r="AP152" s="250"/>
      <c r="AQ152" s="250"/>
      <c r="AR152" s="250"/>
      <c r="AS152" s="250"/>
      <c r="AT152" s="250"/>
      <c r="AU152" s="250"/>
      <c r="AV152" s="250"/>
      <c r="AW152" s="250"/>
      <c r="AX152" s="250"/>
      <c r="AY152" s="250"/>
      <c r="AZ152" s="250"/>
      <c r="BA152" s="250"/>
      <c r="BB152" s="250"/>
      <c r="BC152" s="250"/>
      <c r="BD152" s="250"/>
      <c r="BE152" s="250"/>
      <c r="BF152" s="250"/>
      <c r="BG152" s="250"/>
      <c r="BH152" s="250"/>
    </row>
    <row r="153" spans="32:60" ht="12.75">
      <c r="AF153" s="250"/>
      <c r="AG153" s="250"/>
      <c r="AH153" s="250"/>
      <c r="AI153" s="250"/>
      <c r="AJ153" s="250"/>
      <c r="AK153" s="250"/>
      <c r="AL153" s="250"/>
      <c r="AM153" s="250"/>
      <c r="AN153" s="250"/>
      <c r="AO153" s="250"/>
      <c r="AP153" s="250"/>
      <c r="AQ153" s="250"/>
      <c r="AR153" s="250"/>
      <c r="AS153" s="250"/>
      <c r="AT153" s="250"/>
      <c r="AU153" s="250"/>
      <c r="AV153" s="250"/>
      <c r="AW153" s="250"/>
      <c r="AX153" s="250"/>
      <c r="AY153" s="250"/>
      <c r="AZ153" s="250"/>
      <c r="BA153" s="250"/>
      <c r="BB153" s="250"/>
      <c r="BC153" s="250"/>
      <c r="BD153" s="250"/>
      <c r="BE153" s="250"/>
      <c r="BF153" s="250"/>
      <c r="BG153" s="250"/>
      <c r="BH153" s="250"/>
    </row>
    <row r="154" spans="32:60" ht="12.75">
      <c r="AF154" s="250"/>
      <c r="AG154" s="250"/>
      <c r="AH154" s="250"/>
      <c r="AI154" s="250"/>
      <c r="AJ154" s="250"/>
      <c r="AK154" s="250"/>
      <c r="AL154" s="250"/>
      <c r="AM154" s="250"/>
      <c r="AN154" s="250"/>
      <c r="AO154" s="250"/>
      <c r="AP154" s="250"/>
      <c r="AQ154" s="250"/>
      <c r="AR154" s="250"/>
      <c r="AS154" s="250"/>
      <c r="AT154" s="250"/>
      <c r="AU154" s="250"/>
      <c r="AV154" s="250"/>
      <c r="AW154" s="250"/>
      <c r="AX154" s="250"/>
      <c r="AY154" s="250"/>
      <c r="AZ154" s="250"/>
      <c r="BA154" s="250"/>
      <c r="BB154" s="250"/>
      <c r="BC154" s="250"/>
      <c r="BD154" s="250"/>
      <c r="BE154" s="250"/>
      <c r="BF154" s="250"/>
      <c r="BG154" s="250"/>
      <c r="BH154" s="250"/>
    </row>
    <row r="155" spans="32:60" ht="12.75">
      <c r="AF155" s="250"/>
      <c r="AG155" s="250"/>
      <c r="AH155" s="250"/>
      <c r="AI155" s="250"/>
      <c r="AJ155" s="250"/>
      <c r="AK155" s="250"/>
      <c r="AL155" s="250"/>
      <c r="AM155" s="250"/>
      <c r="AN155" s="250"/>
      <c r="AO155" s="250"/>
      <c r="AP155" s="250"/>
      <c r="AQ155" s="250"/>
      <c r="AR155" s="250"/>
      <c r="AS155" s="250"/>
      <c r="AT155" s="250"/>
      <c r="AU155" s="250"/>
      <c r="AV155" s="250"/>
      <c r="AW155" s="250"/>
      <c r="AX155" s="250"/>
      <c r="AY155" s="250"/>
      <c r="AZ155" s="250"/>
      <c r="BA155" s="250"/>
      <c r="BB155" s="250"/>
      <c r="BC155" s="250"/>
      <c r="BD155" s="250"/>
      <c r="BE155" s="250"/>
      <c r="BF155" s="250"/>
      <c r="BG155" s="250"/>
      <c r="BH155" s="250"/>
    </row>
    <row r="156" spans="32:60" ht="12.75">
      <c r="AF156" s="250"/>
      <c r="AG156" s="250"/>
      <c r="AH156" s="250"/>
      <c r="AI156" s="250"/>
      <c r="AJ156" s="250"/>
      <c r="AK156" s="250"/>
      <c r="AL156" s="250"/>
      <c r="AM156" s="250"/>
      <c r="AN156" s="250"/>
      <c r="AO156" s="250"/>
      <c r="AP156" s="250"/>
      <c r="AQ156" s="250"/>
      <c r="AR156" s="250"/>
      <c r="AS156" s="250"/>
      <c r="AT156" s="250"/>
      <c r="AU156" s="250"/>
      <c r="AV156" s="250"/>
      <c r="AW156" s="250"/>
      <c r="AX156" s="250"/>
      <c r="AY156" s="250"/>
      <c r="AZ156" s="250"/>
      <c r="BA156" s="250"/>
      <c r="BB156" s="250"/>
      <c r="BC156" s="250"/>
      <c r="BD156" s="250"/>
      <c r="BE156" s="250"/>
      <c r="BF156" s="250"/>
      <c r="BG156" s="250"/>
      <c r="BH156" s="250"/>
    </row>
    <row r="157" spans="32:60" ht="12.75">
      <c r="AF157" s="250"/>
      <c r="AG157" s="250"/>
      <c r="AH157" s="250"/>
      <c r="AI157" s="250"/>
      <c r="AJ157" s="250"/>
      <c r="AK157" s="250"/>
      <c r="AL157" s="250"/>
      <c r="AM157" s="250"/>
      <c r="AN157" s="250"/>
      <c r="AO157" s="250"/>
      <c r="AP157" s="250"/>
      <c r="AQ157" s="250"/>
      <c r="AR157" s="250"/>
      <c r="AS157" s="250"/>
      <c r="AT157" s="250"/>
      <c r="AU157" s="250"/>
      <c r="AV157" s="250"/>
      <c r="AW157" s="250"/>
      <c r="AX157" s="250"/>
      <c r="AY157" s="250"/>
      <c r="AZ157" s="250"/>
      <c r="BA157" s="250"/>
      <c r="BB157" s="250"/>
      <c r="BC157" s="250"/>
      <c r="BD157" s="250"/>
      <c r="BE157" s="250"/>
      <c r="BF157" s="250"/>
      <c r="BG157" s="250"/>
      <c r="BH157" s="250"/>
    </row>
    <row r="158" spans="32:60" ht="12.75">
      <c r="AF158" s="250"/>
      <c r="AG158" s="250"/>
      <c r="AH158" s="250"/>
      <c r="AI158" s="250"/>
      <c r="AJ158" s="250"/>
      <c r="AK158" s="250"/>
      <c r="AL158" s="250"/>
      <c r="AM158" s="250"/>
      <c r="AN158" s="250"/>
      <c r="AO158" s="250"/>
      <c r="AP158" s="250"/>
      <c r="AQ158" s="250"/>
      <c r="AR158" s="250"/>
      <c r="AS158" s="250"/>
      <c r="AT158" s="250"/>
      <c r="AU158" s="250"/>
      <c r="AV158" s="250"/>
      <c r="AW158" s="250"/>
      <c r="AX158" s="250"/>
      <c r="AY158" s="250"/>
      <c r="AZ158" s="250"/>
      <c r="BA158" s="250"/>
      <c r="BB158" s="250"/>
      <c r="BC158" s="250"/>
      <c r="BD158" s="250"/>
      <c r="BE158" s="250"/>
      <c r="BF158" s="250"/>
      <c r="BG158" s="250"/>
      <c r="BH158" s="250"/>
    </row>
    <row r="159" spans="32:60" ht="12.75">
      <c r="AF159" s="250"/>
      <c r="AG159" s="250"/>
      <c r="AH159" s="250"/>
      <c r="AI159" s="250"/>
      <c r="AJ159" s="250"/>
      <c r="AK159" s="250"/>
      <c r="AL159" s="250"/>
      <c r="AM159" s="250"/>
      <c r="AN159" s="250"/>
      <c r="AO159" s="250"/>
      <c r="AP159" s="250"/>
      <c r="AQ159" s="250"/>
      <c r="AR159" s="250"/>
      <c r="AS159" s="250"/>
      <c r="AT159" s="250"/>
      <c r="AU159" s="250"/>
      <c r="AV159" s="250"/>
      <c r="AW159" s="250"/>
      <c r="AX159" s="250"/>
      <c r="AY159" s="250"/>
      <c r="AZ159" s="250"/>
      <c r="BA159" s="250"/>
      <c r="BB159" s="250"/>
      <c r="BC159" s="250"/>
      <c r="BD159" s="250"/>
      <c r="BE159" s="250"/>
      <c r="BF159" s="250"/>
      <c r="BG159" s="250"/>
      <c r="BH159" s="250"/>
    </row>
    <row r="160" spans="32:60" ht="12.75">
      <c r="AF160" s="250"/>
      <c r="AG160" s="250"/>
      <c r="AH160" s="250"/>
      <c r="AI160" s="250"/>
      <c r="AJ160" s="250"/>
      <c r="AK160" s="250"/>
      <c r="AL160" s="250"/>
      <c r="AM160" s="250"/>
      <c r="AN160" s="250"/>
      <c r="AO160" s="250"/>
      <c r="AP160" s="250"/>
      <c r="AQ160" s="250"/>
      <c r="AR160" s="250"/>
      <c r="AS160" s="250"/>
      <c r="AT160" s="250"/>
      <c r="AU160" s="250"/>
      <c r="AV160" s="250"/>
      <c r="AW160" s="250"/>
      <c r="AX160" s="250"/>
      <c r="AY160" s="250"/>
      <c r="AZ160" s="250"/>
      <c r="BA160" s="250"/>
      <c r="BB160" s="250"/>
      <c r="BC160" s="250"/>
      <c r="BD160" s="250"/>
      <c r="BE160" s="250"/>
      <c r="BF160" s="250"/>
      <c r="BG160" s="250"/>
      <c r="BH160" s="250"/>
    </row>
    <row r="161" spans="32:60" ht="12.75">
      <c r="AF161" s="250"/>
      <c r="AG161" s="250"/>
      <c r="AH161" s="250"/>
      <c r="AI161" s="250"/>
      <c r="AJ161" s="250"/>
      <c r="AK161" s="250"/>
      <c r="AL161" s="250"/>
      <c r="AM161" s="250"/>
      <c r="AN161" s="250"/>
      <c r="AO161" s="250"/>
      <c r="AP161" s="250"/>
      <c r="AQ161" s="250"/>
      <c r="AR161" s="250"/>
      <c r="AS161" s="250"/>
      <c r="AT161" s="250"/>
      <c r="AU161" s="250"/>
      <c r="AV161" s="250"/>
      <c r="AW161" s="250"/>
      <c r="AX161" s="250"/>
      <c r="AY161" s="250"/>
      <c r="AZ161" s="250"/>
      <c r="BA161" s="250"/>
      <c r="BB161" s="250"/>
      <c r="BC161" s="250"/>
      <c r="BD161" s="250"/>
      <c r="BE161" s="250"/>
      <c r="BF161" s="250"/>
      <c r="BG161" s="250"/>
      <c r="BH161" s="250"/>
    </row>
    <row r="162" spans="32:60" ht="12.75">
      <c r="AF162" s="250"/>
      <c r="AG162" s="250"/>
      <c r="AH162" s="250"/>
      <c r="AI162" s="250"/>
      <c r="AJ162" s="250"/>
      <c r="AK162" s="250"/>
      <c r="AL162" s="250"/>
      <c r="AM162" s="250"/>
      <c r="AN162" s="250"/>
      <c r="AO162" s="250"/>
      <c r="AP162" s="250"/>
      <c r="AQ162" s="250"/>
      <c r="AR162" s="250"/>
      <c r="AS162" s="250"/>
      <c r="AT162" s="250"/>
      <c r="AU162" s="250"/>
      <c r="AV162" s="250"/>
      <c r="AW162" s="250"/>
      <c r="AX162" s="250"/>
      <c r="AY162" s="250"/>
      <c r="AZ162" s="250"/>
      <c r="BA162" s="250"/>
      <c r="BB162" s="250"/>
      <c r="BC162" s="250"/>
      <c r="BD162" s="250"/>
      <c r="BE162" s="250"/>
      <c r="BF162" s="250"/>
      <c r="BG162" s="250"/>
      <c r="BH162" s="250"/>
    </row>
    <row r="163" spans="32:60" ht="12.75">
      <c r="AF163" s="250"/>
      <c r="AG163" s="250"/>
      <c r="AH163" s="250"/>
      <c r="AI163" s="250"/>
      <c r="AJ163" s="250"/>
      <c r="AK163" s="250"/>
      <c r="AL163" s="250"/>
      <c r="AM163" s="250"/>
      <c r="AN163" s="250"/>
      <c r="AO163" s="250"/>
      <c r="AP163" s="250"/>
      <c r="AQ163" s="250"/>
      <c r="AR163" s="250"/>
      <c r="AS163" s="250"/>
      <c r="AT163" s="250"/>
      <c r="AU163" s="250"/>
      <c r="AV163" s="250"/>
      <c r="AW163" s="250"/>
      <c r="AX163" s="250"/>
      <c r="AY163" s="250"/>
      <c r="AZ163" s="250"/>
      <c r="BA163" s="250"/>
      <c r="BB163" s="250"/>
      <c r="BC163" s="250"/>
      <c r="BD163" s="250"/>
      <c r="BE163" s="250"/>
      <c r="BF163" s="250"/>
      <c r="BG163" s="250"/>
      <c r="BH163" s="250"/>
    </row>
    <row r="164" spans="32:60" ht="12.75">
      <c r="AF164" s="250"/>
      <c r="AG164" s="250"/>
      <c r="AH164" s="250"/>
      <c r="AI164" s="250"/>
      <c r="AJ164" s="250"/>
      <c r="AK164" s="250"/>
      <c r="AL164" s="250"/>
      <c r="AM164" s="250"/>
      <c r="AN164" s="250"/>
      <c r="AO164" s="250"/>
      <c r="AP164" s="250"/>
      <c r="AQ164" s="250"/>
      <c r="AR164" s="250"/>
      <c r="AS164" s="250"/>
      <c r="AT164" s="250"/>
      <c r="AU164" s="250"/>
      <c r="AV164" s="250"/>
      <c r="AW164" s="250"/>
      <c r="AX164" s="250"/>
      <c r="AY164" s="250"/>
      <c r="AZ164" s="250"/>
      <c r="BA164" s="250"/>
      <c r="BB164" s="250"/>
      <c r="BC164" s="250"/>
      <c r="BD164" s="250"/>
      <c r="BE164" s="250"/>
      <c r="BF164" s="250"/>
      <c r="BG164" s="250"/>
      <c r="BH164" s="250"/>
    </row>
    <row r="165" spans="32:60" ht="12.75">
      <c r="AF165" s="250"/>
      <c r="AG165" s="250"/>
      <c r="AH165" s="250"/>
      <c r="AI165" s="250"/>
      <c r="AJ165" s="250"/>
      <c r="AK165" s="250"/>
      <c r="AL165" s="250"/>
      <c r="AM165" s="250"/>
      <c r="AN165" s="250"/>
      <c r="AO165" s="250"/>
      <c r="AP165" s="250"/>
      <c r="AQ165" s="250"/>
      <c r="AR165" s="250"/>
      <c r="AS165" s="250"/>
      <c r="AT165" s="250"/>
      <c r="AU165" s="250"/>
      <c r="AV165" s="250"/>
      <c r="AW165" s="250"/>
      <c r="AX165" s="250"/>
      <c r="AY165" s="250"/>
      <c r="AZ165" s="250"/>
      <c r="BA165" s="250"/>
      <c r="BB165" s="250"/>
      <c r="BC165" s="250"/>
      <c r="BD165" s="250"/>
      <c r="BE165" s="250"/>
      <c r="BF165" s="250"/>
      <c r="BG165" s="250"/>
      <c r="BH165" s="250"/>
    </row>
    <row r="166" spans="32:60" ht="12.75">
      <c r="AF166" s="250"/>
      <c r="AG166" s="250"/>
      <c r="AH166" s="250"/>
      <c r="AI166" s="250"/>
      <c r="AJ166" s="250"/>
      <c r="AK166" s="250"/>
      <c r="AL166" s="250"/>
      <c r="AM166" s="250"/>
      <c r="AN166" s="250"/>
      <c r="AO166" s="250"/>
      <c r="AP166" s="250"/>
      <c r="AQ166" s="250"/>
      <c r="AR166" s="250"/>
      <c r="AS166" s="250"/>
      <c r="AT166" s="250"/>
      <c r="AU166" s="250"/>
      <c r="AV166" s="250"/>
      <c r="AW166" s="250"/>
      <c r="AX166" s="250"/>
      <c r="AY166" s="250"/>
      <c r="AZ166" s="250"/>
      <c r="BA166" s="250"/>
      <c r="BB166" s="250"/>
      <c r="BC166" s="250"/>
      <c r="BD166" s="250"/>
      <c r="BE166" s="250"/>
      <c r="BF166" s="250"/>
      <c r="BG166" s="250"/>
      <c r="BH166" s="250"/>
    </row>
    <row r="167" spans="32:60" ht="12.75">
      <c r="AF167" s="250"/>
      <c r="AG167" s="250"/>
      <c r="AH167" s="250"/>
      <c r="AI167" s="250"/>
      <c r="AJ167" s="250"/>
      <c r="AK167" s="250"/>
      <c r="AL167" s="250"/>
      <c r="AM167" s="250"/>
      <c r="AN167" s="250"/>
      <c r="AO167" s="250"/>
      <c r="AP167" s="250"/>
      <c r="AQ167" s="250"/>
      <c r="AR167" s="250"/>
      <c r="AS167" s="250"/>
      <c r="AT167" s="250"/>
      <c r="AU167" s="250"/>
      <c r="AV167" s="250"/>
      <c r="AW167" s="250"/>
      <c r="AX167" s="250"/>
      <c r="AY167" s="250"/>
      <c r="AZ167" s="250"/>
      <c r="BA167" s="250"/>
      <c r="BB167" s="250"/>
      <c r="BC167" s="250"/>
      <c r="BD167" s="250"/>
      <c r="BE167" s="250"/>
      <c r="BF167" s="250"/>
      <c r="BG167" s="250"/>
      <c r="BH167" s="250"/>
    </row>
    <row r="168" spans="32:60" ht="12.75">
      <c r="AF168" s="250"/>
      <c r="AG168" s="250"/>
      <c r="AH168" s="250"/>
      <c r="AI168" s="250"/>
      <c r="AJ168" s="250"/>
      <c r="AK168" s="250"/>
      <c r="AL168" s="250"/>
      <c r="AM168" s="250"/>
      <c r="AN168" s="250"/>
      <c r="AO168" s="250"/>
      <c r="AP168" s="250"/>
      <c r="AQ168" s="250"/>
      <c r="AR168" s="250"/>
      <c r="AS168" s="250"/>
      <c r="AT168" s="250"/>
      <c r="AU168" s="250"/>
      <c r="AV168" s="250"/>
      <c r="AW168" s="250"/>
      <c r="AX168" s="250"/>
      <c r="AY168" s="250"/>
      <c r="AZ168" s="250"/>
      <c r="BA168" s="250"/>
      <c r="BB168" s="250"/>
      <c r="BC168" s="250"/>
      <c r="BD168" s="250"/>
      <c r="BE168" s="250"/>
      <c r="BF168" s="250"/>
      <c r="BG168" s="250"/>
      <c r="BH168" s="250"/>
    </row>
    <row r="169" spans="32:60" ht="12.75">
      <c r="AF169" s="250"/>
      <c r="AG169" s="250"/>
      <c r="AH169" s="250"/>
      <c r="AI169" s="250"/>
      <c r="AJ169" s="250"/>
      <c r="AK169" s="250"/>
      <c r="AL169" s="250"/>
      <c r="AM169" s="250"/>
      <c r="AN169" s="250"/>
      <c r="AO169" s="250"/>
      <c r="AP169" s="250"/>
      <c r="AQ169" s="250"/>
      <c r="AR169" s="250"/>
      <c r="AS169" s="250"/>
      <c r="AT169" s="250"/>
      <c r="AU169" s="250"/>
      <c r="AV169" s="250"/>
      <c r="AW169" s="250"/>
      <c r="AX169" s="250"/>
      <c r="AY169" s="250"/>
      <c r="AZ169" s="250"/>
      <c r="BA169" s="250"/>
      <c r="BB169" s="250"/>
      <c r="BC169" s="250"/>
      <c r="BD169" s="250"/>
      <c r="BE169" s="250"/>
      <c r="BF169" s="250"/>
      <c r="BG169" s="250"/>
      <c r="BH169" s="250"/>
    </row>
    <row r="170" spans="32:60" ht="12.75">
      <c r="AF170" s="250"/>
      <c r="AG170" s="250"/>
      <c r="AH170" s="250"/>
      <c r="AI170" s="250"/>
      <c r="AJ170" s="250"/>
      <c r="AK170" s="250"/>
      <c r="AL170" s="250"/>
      <c r="AM170" s="250"/>
      <c r="AN170" s="250"/>
      <c r="AO170" s="250"/>
      <c r="AP170" s="250"/>
      <c r="AQ170" s="250"/>
      <c r="AR170" s="250"/>
      <c r="AS170" s="250"/>
      <c r="AT170" s="250"/>
      <c r="AU170" s="250"/>
      <c r="AV170" s="250"/>
      <c r="AW170" s="250"/>
      <c r="AX170" s="250"/>
      <c r="AY170" s="250"/>
      <c r="AZ170" s="250"/>
      <c r="BA170" s="250"/>
      <c r="BB170" s="250"/>
      <c r="BC170" s="250"/>
      <c r="BD170" s="250"/>
      <c r="BE170" s="250"/>
      <c r="BF170" s="250"/>
      <c r="BG170" s="250"/>
      <c r="BH170" s="250"/>
    </row>
    <row r="171" spans="32:60" ht="12.75">
      <c r="AF171" s="250"/>
      <c r="AG171" s="250"/>
      <c r="AH171" s="250"/>
      <c r="AI171" s="250"/>
      <c r="AJ171" s="250"/>
      <c r="AK171" s="250"/>
      <c r="AL171" s="250"/>
      <c r="AM171" s="250"/>
      <c r="AN171" s="250"/>
      <c r="AO171" s="250"/>
      <c r="AP171" s="250"/>
      <c r="AQ171" s="250"/>
      <c r="AR171" s="250"/>
      <c r="AS171" s="250"/>
      <c r="AT171" s="250"/>
      <c r="AU171" s="250"/>
      <c r="AV171" s="250"/>
      <c r="AW171" s="250"/>
      <c r="AX171" s="250"/>
      <c r="AY171" s="250"/>
      <c r="AZ171" s="250"/>
      <c r="BA171" s="250"/>
      <c r="BB171" s="250"/>
      <c r="BC171" s="250"/>
      <c r="BD171" s="250"/>
      <c r="BE171" s="250"/>
      <c r="BF171" s="250"/>
      <c r="BG171" s="250"/>
      <c r="BH171" s="250"/>
    </row>
    <row r="172" spans="32:60" ht="12.75">
      <c r="AF172" s="250"/>
      <c r="AG172" s="250"/>
      <c r="AH172" s="250"/>
      <c r="AI172" s="250"/>
      <c r="AJ172" s="250"/>
      <c r="AK172" s="250"/>
      <c r="AL172" s="250"/>
      <c r="AM172" s="250"/>
      <c r="AN172" s="250"/>
      <c r="AO172" s="250"/>
      <c r="AP172" s="250"/>
      <c r="AQ172" s="250"/>
      <c r="AR172" s="250"/>
      <c r="AS172" s="250"/>
      <c r="AT172" s="250"/>
      <c r="AU172" s="250"/>
      <c r="AV172" s="250"/>
      <c r="AW172" s="250"/>
      <c r="AX172" s="250"/>
      <c r="AY172" s="250"/>
      <c r="AZ172" s="250"/>
      <c r="BA172" s="250"/>
      <c r="BB172" s="250"/>
      <c r="BC172" s="250"/>
      <c r="BD172" s="250"/>
      <c r="BE172" s="250"/>
      <c r="BF172" s="250"/>
      <c r="BG172" s="250"/>
      <c r="BH172" s="250"/>
    </row>
    <row r="173" spans="32:60" ht="12.75">
      <c r="AF173" s="250"/>
      <c r="AG173" s="250"/>
      <c r="AH173" s="250"/>
      <c r="AI173" s="250"/>
      <c r="AJ173" s="250"/>
      <c r="AK173" s="250"/>
      <c r="AL173" s="250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50"/>
      <c r="BF173" s="250"/>
      <c r="BG173" s="250"/>
      <c r="BH173" s="250"/>
    </row>
    <row r="174" spans="32:60" ht="12.75">
      <c r="AF174" s="250"/>
      <c r="AG174" s="250"/>
      <c r="AH174" s="250"/>
      <c r="AI174" s="250"/>
      <c r="AJ174" s="250"/>
      <c r="AK174" s="250"/>
      <c r="AL174" s="250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50"/>
      <c r="BF174" s="250"/>
      <c r="BG174" s="250"/>
      <c r="BH174" s="250"/>
    </row>
    <row r="175" spans="32:60" ht="12.75">
      <c r="AF175" s="250"/>
      <c r="AG175" s="250"/>
      <c r="AH175" s="250"/>
      <c r="AI175" s="250"/>
      <c r="AJ175" s="250"/>
      <c r="AK175" s="250"/>
      <c r="AL175" s="250"/>
      <c r="AM175" s="250"/>
      <c r="AN175" s="250"/>
      <c r="AO175" s="250"/>
      <c r="AP175" s="250"/>
      <c r="AQ175" s="250"/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0"/>
      <c r="BF175" s="250"/>
      <c r="BG175" s="250"/>
      <c r="BH175" s="250"/>
    </row>
    <row r="176" spans="32:60" ht="12.75">
      <c r="AF176" s="250"/>
      <c r="AG176" s="250"/>
      <c r="AH176" s="250"/>
      <c r="AI176" s="250"/>
      <c r="AJ176" s="250"/>
      <c r="AK176" s="250"/>
      <c r="AL176" s="250"/>
      <c r="AM176" s="250"/>
      <c r="AN176" s="250"/>
      <c r="AO176" s="250"/>
      <c r="AP176" s="250"/>
      <c r="AQ176" s="250"/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0"/>
      <c r="BF176" s="250"/>
      <c r="BG176" s="250"/>
      <c r="BH176" s="250"/>
    </row>
    <row r="177" spans="32:60" ht="12.75">
      <c r="AF177" s="250"/>
      <c r="AG177" s="250"/>
      <c r="AH177" s="250"/>
      <c r="AI177" s="250"/>
      <c r="AJ177" s="250"/>
      <c r="AK177" s="250"/>
      <c r="AL177" s="250"/>
      <c r="AM177" s="250"/>
      <c r="AN177" s="250"/>
      <c r="AO177" s="250"/>
      <c r="AP177" s="250"/>
      <c r="AQ177" s="250"/>
      <c r="AR177" s="250"/>
      <c r="AS177" s="250"/>
      <c r="AT177" s="250"/>
      <c r="AU177" s="250"/>
      <c r="AV177" s="250"/>
      <c r="AW177" s="250"/>
      <c r="AX177" s="250"/>
      <c r="AY177" s="250"/>
      <c r="AZ177" s="250"/>
      <c r="BA177" s="250"/>
      <c r="BB177" s="250"/>
      <c r="BC177" s="250"/>
      <c r="BD177" s="250"/>
      <c r="BE177" s="250"/>
      <c r="BF177" s="250"/>
      <c r="BG177" s="250"/>
      <c r="BH177" s="250"/>
    </row>
    <row r="178" spans="32:60" ht="12.75">
      <c r="AF178" s="250"/>
      <c r="AG178" s="250"/>
      <c r="AH178" s="250"/>
      <c r="AI178" s="250"/>
      <c r="AJ178" s="250"/>
      <c r="AK178" s="250"/>
      <c r="AL178" s="250"/>
      <c r="AM178" s="250"/>
      <c r="AN178" s="250"/>
      <c r="AO178" s="250"/>
      <c r="AP178" s="250"/>
      <c r="AQ178" s="250"/>
      <c r="AR178" s="250"/>
      <c r="AS178" s="250"/>
      <c r="AT178" s="250"/>
      <c r="AU178" s="250"/>
      <c r="AV178" s="250"/>
      <c r="AW178" s="250"/>
      <c r="AX178" s="250"/>
      <c r="AY178" s="250"/>
      <c r="AZ178" s="250"/>
      <c r="BA178" s="250"/>
      <c r="BB178" s="250"/>
      <c r="BC178" s="250"/>
      <c r="BD178" s="250"/>
      <c r="BE178" s="250"/>
      <c r="BF178" s="250"/>
      <c r="BG178" s="250"/>
      <c r="BH178" s="250"/>
    </row>
    <row r="179" spans="32:60" ht="12.75">
      <c r="AF179" s="250"/>
      <c r="AG179" s="250"/>
      <c r="AH179" s="250"/>
      <c r="AI179" s="250"/>
      <c r="AJ179" s="250"/>
      <c r="AK179" s="250"/>
      <c r="AL179" s="250"/>
      <c r="AM179" s="250"/>
      <c r="AN179" s="250"/>
      <c r="AO179" s="250"/>
      <c r="AP179" s="250"/>
      <c r="AQ179" s="250"/>
      <c r="AR179" s="250"/>
      <c r="AS179" s="250"/>
      <c r="AT179" s="250"/>
      <c r="AU179" s="250"/>
      <c r="AV179" s="250"/>
      <c r="AW179" s="250"/>
      <c r="AX179" s="250"/>
      <c r="AY179" s="250"/>
      <c r="AZ179" s="250"/>
      <c r="BA179" s="250"/>
      <c r="BB179" s="250"/>
      <c r="BC179" s="250"/>
      <c r="BD179" s="250"/>
      <c r="BE179" s="250"/>
      <c r="BF179" s="250"/>
      <c r="BG179" s="250"/>
      <c r="BH179" s="250"/>
    </row>
    <row r="180" spans="32:60" ht="12.75">
      <c r="AF180" s="250"/>
      <c r="AG180" s="250"/>
      <c r="AH180" s="250"/>
      <c r="AI180" s="250"/>
      <c r="AJ180" s="250"/>
      <c r="AK180" s="250"/>
      <c r="AL180" s="250"/>
      <c r="AM180" s="250"/>
      <c r="AN180" s="250"/>
      <c r="AO180" s="250"/>
      <c r="AP180" s="250"/>
      <c r="AQ180" s="250"/>
      <c r="AR180" s="250"/>
      <c r="AS180" s="250"/>
      <c r="AT180" s="250"/>
      <c r="AU180" s="250"/>
      <c r="AV180" s="250"/>
      <c r="AW180" s="250"/>
      <c r="AX180" s="250"/>
      <c r="AY180" s="250"/>
      <c r="AZ180" s="250"/>
      <c r="BA180" s="250"/>
      <c r="BB180" s="250"/>
      <c r="BC180" s="250"/>
      <c r="BD180" s="250"/>
      <c r="BE180" s="250"/>
      <c r="BF180" s="250"/>
      <c r="BG180" s="250"/>
      <c r="BH180" s="250"/>
    </row>
    <row r="181" spans="32:60" ht="12.75">
      <c r="AF181" s="250"/>
      <c r="AG181" s="250"/>
      <c r="AH181" s="250"/>
      <c r="AI181" s="250"/>
      <c r="AJ181" s="250"/>
      <c r="AK181" s="250"/>
      <c r="AL181" s="250"/>
      <c r="AM181" s="250"/>
      <c r="AN181" s="250"/>
      <c r="AO181" s="250"/>
      <c r="AP181" s="250"/>
      <c r="AQ181" s="250"/>
      <c r="AR181" s="250"/>
      <c r="AS181" s="250"/>
      <c r="AT181" s="250"/>
      <c r="AU181" s="250"/>
      <c r="AV181" s="250"/>
      <c r="AW181" s="250"/>
      <c r="AX181" s="250"/>
      <c r="AY181" s="250"/>
      <c r="AZ181" s="250"/>
      <c r="BA181" s="250"/>
      <c r="BB181" s="250"/>
      <c r="BC181" s="250"/>
      <c r="BD181" s="250"/>
      <c r="BE181" s="250"/>
      <c r="BF181" s="250"/>
      <c r="BG181" s="250"/>
      <c r="BH181" s="250"/>
    </row>
    <row r="182" spans="32:60" ht="12.75">
      <c r="AF182" s="250"/>
      <c r="AG182" s="250"/>
      <c r="AH182" s="250"/>
      <c r="AI182" s="250"/>
      <c r="AJ182" s="250"/>
      <c r="AK182" s="250"/>
      <c r="AL182" s="250"/>
      <c r="AM182" s="250"/>
      <c r="AN182" s="250"/>
      <c r="AO182" s="250"/>
      <c r="AP182" s="250"/>
      <c r="AQ182" s="250"/>
      <c r="AR182" s="250"/>
      <c r="AS182" s="250"/>
      <c r="AT182" s="250"/>
      <c r="AU182" s="250"/>
      <c r="AV182" s="250"/>
      <c r="AW182" s="250"/>
      <c r="AX182" s="250"/>
      <c r="AY182" s="250"/>
      <c r="AZ182" s="250"/>
      <c r="BA182" s="250"/>
      <c r="BB182" s="250"/>
      <c r="BC182" s="250"/>
      <c r="BD182" s="250"/>
      <c r="BE182" s="250"/>
      <c r="BF182" s="250"/>
      <c r="BG182" s="250"/>
      <c r="BH182" s="250"/>
    </row>
    <row r="183" spans="32:60" ht="12.75">
      <c r="AF183" s="250"/>
      <c r="AG183" s="250"/>
      <c r="AH183" s="250"/>
      <c r="AI183" s="250"/>
      <c r="AJ183" s="250"/>
      <c r="AK183" s="250"/>
      <c r="AL183" s="250"/>
      <c r="AM183" s="250"/>
      <c r="AN183" s="250"/>
      <c r="AO183" s="250"/>
      <c r="AP183" s="250"/>
      <c r="AQ183" s="250"/>
      <c r="AR183" s="250"/>
      <c r="AS183" s="250"/>
      <c r="AT183" s="250"/>
      <c r="AU183" s="250"/>
      <c r="AV183" s="250"/>
      <c r="AW183" s="250"/>
      <c r="AX183" s="250"/>
      <c r="AY183" s="250"/>
      <c r="AZ183" s="250"/>
      <c r="BA183" s="250"/>
      <c r="BB183" s="250"/>
      <c r="BC183" s="250"/>
      <c r="BD183" s="250"/>
      <c r="BE183" s="250"/>
      <c r="BF183" s="250"/>
      <c r="BG183" s="250"/>
      <c r="BH183" s="250"/>
    </row>
    <row r="184" spans="32:60" ht="12.75">
      <c r="AF184" s="250"/>
      <c r="AG184" s="250"/>
      <c r="AH184" s="250"/>
      <c r="AI184" s="250"/>
      <c r="AJ184" s="250"/>
      <c r="AK184" s="250"/>
      <c r="AL184" s="250"/>
      <c r="AM184" s="250"/>
      <c r="AN184" s="250"/>
      <c r="AO184" s="250"/>
      <c r="AP184" s="250"/>
      <c r="AQ184" s="250"/>
      <c r="AR184" s="250"/>
      <c r="AS184" s="250"/>
      <c r="AT184" s="250"/>
      <c r="AU184" s="250"/>
      <c r="AV184" s="250"/>
      <c r="AW184" s="250"/>
      <c r="AX184" s="250"/>
      <c r="AY184" s="250"/>
      <c r="AZ184" s="250"/>
      <c r="BA184" s="250"/>
      <c r="BB184" s="250"/>
      <c r="BC184" s="250"/>
      <c r="BD184" s="250"/>
      <c r="BE184" s="250"/>
      <c r="BF184" s="250"/>
      <c r="BG184" s="250"/>
      <c r="BH184" s="250"/>
    </row>
    <row r="185" spans="32:60" ht="12.75">
      <c r="AF185" s="250"/>
      <c r="AG185" s="250"/>
      <c r="AH185" s="250"/>
      <c r="AI185" s="250"/>
      <c r="AJ185" s="250"/>
      <c r="AK185" s="250"/>
      <c r="AL185" s="250"/>
      <c r="AM185" s="250"/>
      <c r="AN185" s="250"/>
      <c r="AO185" s="250"/>
      <c r="AP185" s="250"/>
      <c r="AQ185" s="250"/>
      <c r="AR185" s="250"/>
      <c r="AS185" s="250"/>
      <c r="AT185" s="250"/>
      <c r="AU185" s="250"/>
      <c r="AV185" s="250"/>
      <c r="AW185" s="250"/>
      <c r="AX185" s="250"/>
      <c r="AY185" s="250"/>
      <c r="AZ185" s="250"/>
      <c r="BA185" s="250"/>
      <c r="BB185" s="250"/>
      <c r="BC185" s="250"/>
      <c r="BD185" s="250"/>
      <c r="BE185" s="250"/>
      <c r="BF185" s="250"/>
      <c r="BG185" s="250"/>
      <c r="BH185" s="250"/>
    </row>
    <row r="186" spans="32:60" ht="12.75">
      <c r="AF186" s="250"/>
      <c r="AG186" s="250"/>
      <c r="AH186" s="250"/>
      <c r="AI186" s="250"/>
      <c r="AJ186" s="250"/>
      <c r="AK186" s="250"/>
      <c r="AL186" s="250"/>
      <c r="AM186" s="250"/>
      <c r="AN186" s="250"/>
      <c r="AO186" s="250"/>
      <c r="AP186" s="250"/>
      <c r="AQ186" s="250"/>
      <c r="AR186" s="250"/>
      <c r="AS186" s="250"/>
      <c r="AT186" s="250"/>
      <c r="AU186" s="250"/>
      <c r="AV186" s="250"/>
      <c r="AW186" s="250"/>
      <c r="AX186" s="250"/>
      <c r="AY186" s="250"/>
      <c r="AZ186" s="250"/>
      <c r="BA186" s="250"/>
      <c r="BB186" s="250"/>
      <c r="BC186" s="250"/>
      <c r="BD186" s="250"/>
      <c r="BE186" s="250"/>
      <c r="BF186" s="250"/>
      <c r="BG186" s="250"/>
      <c r="BH186" s="250"/>
    </row>
    <row r="187" spans="32:60" ht="12.75">
      <c r="AF187" s="250"/>
      <c r="AG187" s="250"/>
      <c r="AH187" s="250"/>
      <c r="AI187" s="250"/>
      <c r="AJ187" s="250"/>
      <c r="AK187" s="250"/>
      <c r="AL187" s="250"/>
      <c r="AM187" s="250"/>
      <c r="AN187" s="250"/>
      <c r="AO187" s="250"/>
      <c r="AP187" s="250"/>
      <c r="AQ187" s="250"/>
      <c r="AR187" s="250"/>
      <c r="AS187" s="250"/>
      <c r="AT187" s="250"/>
      <c r="AU187" s="250"/>
      <c r="AV187" s="250"/>
      <c r="AW187" s="250"/>
      <c r="AX187" s="250"/>
      <c r="AY187" s="250"/>
      <c r="AZ187" s="250"/>
      <c r="BA187" s="250"/>
      <c r="BB187" s="250"/>
      <c r="BC187" s="250"/>
      <c r="BD187" s="250"/>
      <c r="BE187" s="250"/>
      <c r="BF187" s="250"/>
      <c r="BG187" s="250"/>
      <c r="BH187" s="250"/>
    </row>
    <row r="188" spans="32:60" ht="12.75">
      <c r="AF188" s="250"/>
      <c r="AG188" s="250"/>
      <c r="AH188" s="250"/>
      <c r="AI188" s="250"/>
      <c r="AJ188" s="250"/>
      <c r="AK188" s="250"/>
      <c r="AL188" s="250"/>
      <c r="AM188" s="250"/>
      <c r="AN188" s="250"/>
      <c r="AO188" s="250"/>
      <c r="AP188" s="250"/>
      <c r="AQ188" s="250"/>
      <c r="AR188" s="250"/>
      <c r="AS188" s="250"/>
      <c r="AT188" s="250"/>
      <c r="AU188" s="250"/>
      <c r="AV188" s="250"/>
      <c r="AW188" s="250"/>
      <c r="AX188" s="250"/>
      <c r="AY188" s="250"/>
      <c r="AZ188" s="250"/>
      <c r="BA188" s="250"/>
      <c r="BB188" s="250"/>
      <c r="BC188" s="250"/>
      <c r="BD188" s="250"/>
      <c r="BE188" s="250"/>
      <c r="BF188" s="250"/>
      <c r="BG188" s="250"/>
      <c r="BH188" s="250"/>
    </row>
    <row r="189" spans="32:60" ht="12.75">
      <c r="AF189" s="250"/>
      <c r="AG189" s="250"/>
      <c r="AH189" s="250"/>
      <c r="AI189" s="250"/>
      <c r="AJ189" s="250"/>
      <c r="AK189" s="250"/>
      <c r="AL189" s="250"/>
      <c r="AM189" s="250"/>
      <c r="AN189" s="250"/>
      <c r="AO189" s="250"/>
      <c r="AP189" s="250"/>
      <c r="AQ189" s="250"/>
      <c r="AR189" s="250"/>
      <c r="AS189" s="250"/>
      <c r="AT189" s="250"/>
      <c r="AU189" s="250"/>
      <c r="AV189" s="250"/>
      <c r="AW189" s="250"/>
      <c r="AX189" s="250"/>
      <c r="AY189" s="250"/>
      <c r="AZ189" s="250"/>
      <c r="BA189" s="250"/>
      <c r="BB189" s="250"/>
      <c r="BC189" s="250"/>
      <c r="BD189" s="250"/>
      <c r="BE189" s="250"/>
      <c r="BF189" s="250"/>
      <c r="BG189" s="250"/>
      <c r="BH189" s="250"/>
    </row>
    <row r="190" spans="32:60" ht="12.75">
      <c r="AF190" s="250"/>
      <c r="AG190" s="250"/>
      <c r="AH190" s="250"/>
      <c r="AI190" s="250"/>
      <c r="AJ190" s="250"/>
      <c r="AK190" s="250"/>
      <c r="AL190" s="250"/>
      <c r="AM190" s="250"/>
      <c r="AN190" s="250"/>
      <c r="AO190" s="250"/>
      <c r="AP190" s="250"/>
      <c r="AQ190" s="250"/>
      <c r="AR190" s="250"/>
      <c r="AS190" s="250"/>
      <c r="AT190" s="250"/>
      <c r="AU190" s="250"/>
      <c r="AV190" s="250"/>
      <c r="AW190" s="250"/>
      <c r="AX190" s="250"/>
      <c r="AY190" s="250"/>
      <c r="AZ190" s="250"/>
      <c r="BA190" s="250"/>
      <c r="BB190" s="250"/>
      <c r="BC190" s="250"/>
      <c r="BD190" s="250"/>
      <c r="BE190" s="250"/>
      <c r="BF190" s="250"/>
      <c r="BG190" s="250"/>
      <c r="BH190" s="250"/>
    </row>
    <row r="191" spans="32:60" ht="12.75">
      <c r="AF191" s="250"/>
      <c r="AG191" s="250"/>
      <c r="AH191" s="250"/>
      <c r="AI191" s="250"/>
      <c r="AJ191" s="250"/>
      <c r="AK191" s="250"/>
      <c r="AL191" s="250"/>
      <c r="AM191" s="250"/>
      <c r="AN191" s="250"/>
      <c r="AO191" s="250"/>
      <c r="AP191" s="250"/>
      <c r="AQ191" s="250"/>
      <c r="AR191" s="250"/>
      <c r="AS191" s="250"/>
      <c r="AT191" s="250"/>
      <c r="AU191" s="250"/>
      <c r="AV191" s="250"/>
      <c r="AW191" s="250"/>
      <c r="AX191" s="250"/>
      <c r="AY191" s="250"/>
      <c r="AZ191" s="250"/>
      <c r="BA191" s="250"/>
      <c r="BB191" s="250"/>
      <c r="BC191" s="250"/>
      <c r="BD191" s="250"/>
      <c r="BE191" s="250"/>
      <c r="BF191" s="250"/>
      <c r="BG191" s="250"/>
      <c r="BH191" s="250"/>
    </row>
    <row r="192" spans="32:60" ht="12.75">
      <c r="AF192" s="250"/>
      <c r="AG192" s="250"/>
      <c r="AH192" s="250"/>
      <c r="AI192" s="250"/>
      <c r="AJ192" s="250"/>
      <c r="AK192" s="250"/>
      <c r="AL192" s="250"/>
      <c r="AM192" s="250"/>
      <c r="AN192" s="250"/>
      <c r="AO192" s="250"/>
      <c r="AP192" s="250"/>
      <c r="AQ192" s="250"/>
      <c r="AR192" s="250"/>
      <c r="AS192" s="250"/>
      <c r="AT192" s="250"/>
      <c r="AU192" s="250"/>
      <c r="AV192" s="250"/>
      <c r="AW192" s="250"/>
      <c r="AX192" s="250"/>
      <c r="AY192" s="250"/>
      <c r="AZ192" s="250"/>
      <c r="BA192" s="250"/>
      <c r="BB192" s="250"/>
      <c r="BC192" s="250"/>
      <c r="BD192" s="250"/>
      <c r="BE192" s="250"/>
      <c r="BF192" s="250"/>
      <c r="BG192" s="250"/>
      <c r="BH192" s="250"/>
    </row>
    <row r="193" spans="32:60" ht="12.75">
      <c r="AF193" s="250"/>
      <c r="AG193" s="250"/>
      <c r="AH193" s="250"/>
      <c r="AI193" s="250"/>
      <c r="AJ193" s="250"/>
      <c r="AK193" s="250"/>
      <c r="AL193" s="250"/>
      <c r="AM193" s="250"/>
      <c r="AN193" s="250"/>
      <c r="AO193" s="250"/>
      <c r="AP193" s="250"/>
      <c r="AQ193" s="250"/>
      <c r="AR193" s="250"/>
      <c r="AS193" s="250"/>
      <c r="AT193" s="250"/>
      <c r="AU193" s="250"/>
      <c r="AV193" s="250"/>
      <c r="AW193" s="250"/>
      <c r="AX193" s="250"/>
      <c r="AY193" s="250"/>
      <c r="AZ193" s="250"/>
      <c r="BA193" s="250"/>
      <c r="BB193" s="250"/>
      <c r="BC193" s="250"/>
      <c r="BD193" s="250"/>
      <c r="BE193" s="250"/>
      <c r="BF193" s="250"/>
      <c r="BG193" s="250"/>
      <c r="BH193" s="250"/>
    </row>
    <row r="194" spans="32:60" ht="12.75">
      <c r="AF194" s="250"/>
      <c r="AG194" s="250"/>
      <c r="AH194" s="250"/>
      <c r="AI194" s="250"/>
      <c r="AJ194" s="250"/>
      <c r="AK194" s="250"/>
      <c r="AL194" s="250"/>
      <c r="AM194" s="250"/>
      <c r="AN194" s="250"/>
      <c r="AO194" s="250"/>
      <c r="AP194" s="250"/>
      <c r="AQ194" s="250"/>
      <c r="AR194" s="250"/>
      <c r="AS194" s="250"/>
      <c r="AT194" s="250"/>
      <c r="AU194" s="250"/>
      <c r="AV194" s="250"/>
      <c r="AW194" s="250"/>
      <c r="AX194" s="250"/>
      <c r="AY194" s="250"/>
      <c r="AZ194" s="250"/>
      <c r="BA194" s="250"/>
      <c r="BB194" s="250"/>
      <c r="BC194" s="250"/>
      <c r="BD194" s="250"/>
      <c r="BE194" s="250"/>
      <c r="BF194" s="250"/>
      <c r="BG194" s="250"/>
      <c r="BH194" s="250"/>
    </row>
    <row r="195" spans="32:60" ht="12.75">
      <c r="AF195" s="250"/>
      <c r="AG195" s="250"/>
      <c r="AH195" s="250"/>
      <c r="AI195" s="250"/>
      <c r="AJ195" s="250"/>
      <c r="AK195" s="250"/>
      <c r="AL195" s="250"/>
      <c r="AM195" s="250"/>
      <c r="AN195" s="250"/>
      <c r="AO195" s="250"/>
      <c r="AP195" s="250"/>
      <c r="AQ195" s="250"/>
      <c r="AR195" s="250"/>
      <c r="AS195" s="250"/>
      <c r="AT195" s="250"/>
      <c r="AU195" s="250"/>
      <c r="AV195" s="250"/>
      <c r="AW195" s="250"/>
      <c r="AX195" s="250"/>
      <c r="AY195" s="250"/>
      <c r="AZ195" s="250"/>
      <c r="BA195" s="250"/>
      <c r="BB195" s="250"/>
      <c r="BC195" s="250"/>
      <c r="BD195" s="250"/>
      <c r="BE195" s="250"/>
      <c r="BF195" s="250"/>
      <c r="BG195" s="250"/>
      <c r="BH195" s="250"/>
    </row>
    <row r="196" spans="32:60" ht="12.75">
      <c r="AF196" s="250"/>
      <c r="AG196" s="250"/>
      <c r="AH196" s="250"/>
      <c r="AI196" s="250"/>
      <c r="AJ196" s="250"/>
      <c r="AK196" s="250"/>
      <c r="AL196" s="250"/>
      <c r="AM196" s="250"/>
      <c r="AN196" s="250"/>
      <c r="AO196" s="250"/>
      <c r="AP196" s="250"/>
      <c r="AQ196" s="250"/>
      <c r="AR196" s="250"/>
      <c r="AS196" s="250"/>
      <c r="AT196" s="250"/>
      <c r="AU196" s="250"/>
      <c r="AV196" s="250"/>
      <c r="AW196" s="250"/>
      <c r="AX196" s="250"/>
      <c r="AY196" s="250"/>
      <c r="AZ196" s="250"/>
      <c r="BA196" s="250"/>
      <c r="BB196" s="250"/>
      <c r="BC196" s="250"/>
      <c r="BD196" s="250"/>
      <c r="BE196" s="250"/>
      <c r="BF196" s="250"/>
      <c r="BG196" s="250"/>
      <c r="BH196" s="250"/>
    </row>
    <row r="197" spans="32:60" ht="12.75">
      <c r="AF197" s="250"/>
      <c r="AG197" s="250"/>
      <c r="AH197" s="250"/>
      <c r="AI197" s="250"/>
      <c r="AJ197" s="250"/>
      <c r="AK197" s="250"/>
      <c r="AL197" s="250"/>
      <c r="AM197" s="250"/>
      <c r="AN197" s="250"/>
      <c r="AO197" s="250"/>
      <c r="AP197" s="250"/>
      <c r="AQ197" s="250"/>
      <c r="AR197" s="250"/>
      <c r="AS197" s="250"/>
      <c r="AT197" s="250"/>
      <c r="AU197" s="250"/>
      <c r="AV197" s="250"/>
      <c r="AW197" s="250"/>
      <c r="AX197" s="250"/>
      <c r="AY197" s="250"/>
      <c r="AZ197" s="250"/>
      <c r="BA197" s="250"/>
      <c r="BB197" s="250"/>
      <c r="BC197" s="250"/>
      <c r="BD197" s="250"/>
      <c r="BE197" s="250"/>
      <c r="BF197" s="250"/>
      <c r="BG197" s="250"/>
      <c r="BH197" s="250"/>
    </row>
    <row r="198" spans="32:60" ht="12.75">
      <c r="AF198" s="250"/>
      <c r="AG198" s="250"/>
      <c r="AH198" s="250"/>
      <c r="AI198" s="250"/>
      <c r="AJ198" s="250"/>
      <c r="AK198" s="250"/>
      <c r="AL198" s="250"/>
      <c r="AM198" s="250"/>
      <c r="AN198" s="250"/>
      <c r="AO198" s="250"/>
      <c r="AP198" s="250"/>
      <c r="AQ198" s="250"/>
      <c r="AR198" s="250"/>
      <c r="AS198" s="250"/>
      <c r="AT198" s="250"/>
      <c r="AU198" s="250"/>
      <c r="AV198" s="250"/>
      <c r="AW198" s="250"/>
      <c r="AX198" s="250"/>
      <c r="AY198" s="250"/>
      <c r="AZ198" s="250"/>
      <c r="BA198" s="250"/>
      <c r="BB198" s="250"/>
      <c r="BC198" s="250"/>
      <c r="BD198" s="250"/>
      <c r="BE198" s="250"/>
      <c r="BF198" s="250"/>
      <c r="BG198" s="250"/>
      <c r="BH198" s="250"/>
    </row>
    <row r="199" spans="32:60" ht="12.75">
      <c r="AF199" s="250"/>
      <c r="AG199" s="250"/>
      <c r="AH199" s="250"/>
      <c r="AI199" s="250"/>
      <c r="AJ199" s="250"/>
      <c r="AK199" s="250"/>
      <c r="AL199" s="250"/>
      <c r="AM199" s="250"/>
      <c r="AN199" s="250"/>
      <c r="AO199" s="250"/>
      <c r="AP199" s="250"/>
      <c r="AQ199" s="250"/>
      <c r="AR199" s="250"/>
      <c r="AS199" s="250"/>
      <c r="AT199" s="250"/>
      <c r="AU199" s="250"/>
      <c r="AV199" s="250"/>
      <c r="AW199" s="250"/>
      <c r="AX199" s="250"/>
      <c r="AY199" s="250"/>
      <c r="AZ199" s="250"/>
      <c r="BA199" s="250"/>
      <c r="BB199" s="250"/>
      <c r="BC199" s="250"/>
      <c r="BD199" s="250"/>
      <c r="BE199" s="250"/>
      <c r="BF199" s="250"/>
      <c r="BG199" s="250"/>
      <c r="BH199" s="250"/>
    </row>
    <row r="200" spans="32:60" ht="12.75">
      <c r="AF200" s="250"/>
      <c r="AG200" s="250"/>
      <c r="AH200" s="250"/>
      <c r="AI200" s="250"/>
      <c r="AJ200" s="250"/>
      <c r="AK200" s="250"/>
      <c r="AL200" s="250"/>
      <c r="AM200" s="250"/>
      <c r="AN200" s="250"/>
      <c r="AO200" s="250"/>
      <c r="AP200" s="250"/>
      <c r="AQ200" s="250"/>
      <c r="AR200" s="250"/>
      <c r="AS200" s="250"/>
      <c r="AT200" s="250"/>
      <c r="AU200" s="250"/>
      <c r="AV200" s="250"/>
      <c r="AW200" s="250"/>
      <c r="AX200" s="250"/>
      <c r="AY200" s="250"/>
      <c r="AZ200" s="250"/>
      <c r="BA200" s="250"/>
      <c r="BB200" s="250"/>
      <c r="BC200" s="250"/>
      <c r="BD200" s="250"/>
      <c r="BE200" s="250"/>
      <c r="BF200" s="250"/>
      <c r="BG200" s="250"/>
      <c r="BH200" s="250"/>
    </row>
    <row r="201" spans="32:60" ht="12.75">
      <c r="AF201" s="250"/>
      <c r="AG201" s="250"/>
      <c r="AH201" s="250"/>
      <c r="AI201" s="250"/>
      <c r="AJ201" s="250"/>
      <c r="AK201" s="250"/>
      <c r="AL201" s="250"/>
      <c r="AM201" s="250"/>
      <c r="AN201" s="250"/>
      <c r="AO201" s="250"/>
      <c r="AP201" s="250"/>
      <c r="AQ201" s="250"/>
      <c r="AR201" s="250"/>
      <c r="AS201" s="250"/>
      <c r="AT201" s="250"/>
      <c r="AU201" s="250"/>
      <c r="AV201" s="250"/>
      <c r="AW201" s="250"/>
      <c r="AX201" s="250"/>
      <c r="AY201" s="250"/>
      <c r="AZ201" s="250"/>
      <c r="BA201" s="250"/>
      <c r="BB201" s="250"/>
      <c r="BC201" s="250"/>
      <c r="BD201" s="250"/>
      <c r="BE201" s="250"/>
      <c r="BF201" s="250"/>
      <c r="BG201" s="250"/>
      <c r="BH201" s="250"/>
    </row>
    <row r="202" spans="32:60" ht="12.75">
      <c r="AF202" s="250"/>
      <c r="AG202" s="250"/>
      <c r="AH202" s="250"/>
      <c r="AI202" s="250"/>
      <c r="AJ202" s="250"/>
      <c r="AK202" s="250"/>
      <c r="AL202" s="250"/>
      <c r="AM202" s="250"/>
      <c r="AN202" s="250"/>
      <c r="AO202" s="250"/>
      <c r="AP202" s="250"/>
      <c r="AQ202" s="250"/>
      <c r="AR202" s="250"/>
      <c r="AS202" s="250"/>
      <c r="AT202" s="250"/>
      <c r="AU202" s="250"/>
      <c r="AV202" s="250"/>
      <c r="AW202" s="250"/>
      <c r="AX202" s="250"/>
      <c r="AY202" s="250"/>
      <c r="AZ202" s="250"/>
      <c r="BA202" s="250"/>
      <c r="BB202" s="250"/>
      <c r="BC202" s="250"/>
      <c r="BD202" s="250"/>
      <c r="BE202" s="250"/>
      <c r="BF202" s="250"/>
      <c r="BG202" s="250"/>
      <c r="BH202" s="250"/>
    </row>
    <row r="203" spans="32:60" ht="12.75">
      <c r="AF203" s="250"/>
      <c r="AG203" s="250"/>
      <c r="AH203" s="250"/>
      <c r="AI203" s="250"/>
      <c r="AJ203" s="250"/>
      <c r="AK203" s="250"/>
      <c r="AL203" s="250"/>
      <c r="AM203" s="250"/>
      <c r="AN203" s="250"/>
      <c r="AO203" s="250"/>
      <c r="AP203" s="250"/>
      <c r="AQ203" s="250"/>
      <c r="AR203" s="250"/>
      <c r="AS203" s="250"/>
      <c r="AT203" s="250"/>
      <c r="AU203" s="250"/>
      <c r="AV203" s="250"/>
      <c r="AW203" s="250"/>
      <c r="AX203" s="250"/>
      <c r="AY203" s="250"/>
      <c r="AZ203" s="250"/>
      <c r="BA203" s="250"/>
      <c r="BB203" s="250"/>
      <c r="BC203" s="250"/>
      <c r="BD203" s="250"/>
      <c r="BE203" s="250"/>
      <c r="BF203" s="250"/>
      <c r="BG203" s="250"/>
      <c r="BH203" s="250"/>
    </row>
    <row r="204" spans="32:60" ht="12.75">
      <c r="AF204" s="250"/>
      <c r="AG204" s="250"/>
      <c r="AH204" s="250"/>
      <c r="AI204" s="250"/>
      <c r="AJ204" s="250"/>
      <c r="AK204" s="250"/>
      <c r="AL204" s="250"/>
      <c r="AM204" s="250"/>
      <c r="AN204" s="250"/>
      <c r="AO204" s="250"/>
      <c r="AP204" s="250"/>
      <c r="AQ204" s="250"/>
      <c r="AR204" s="250"/>
      <c r="AS204" s="250"/>
      <c r="AT204" s="250"/>
      <c r="AU204" s="250"/>
      <c r="AV204" s="250"/>
      <c r="AW204" s="250"/>
      <c r="AX204" s="250"/>
      <c r="AY204" s="250"/>
      <c r="AZ204" s="250"/>
      <c r="BA204" s="250"/>
      <c r="BB204" s="250"/>
      <c r="BC204" s="250"/>
      <c r="BD204" s="250"/>
      <c r="BE204" s="250"/>
      <c r="BF204" s="250"/>
      <c r="BG204" s="250"/>
      <c r="BH204" s="250"/>
    </row>
    <row r="205" spans="32:60" ht="12.75">
      <c r="AF205" s="250"/>
      <c r="AG205" s="250"/>
      <c r="AH205" s="250"/>
      <c r="AI205" s="250"/>
      <c r="AJ205" s="250"/>
      <c r="AK205" s="250"/>
      <c r="AL205" s="250"/>
      <c r="AM205" s="250"/>
      <c r="AN205" s="250"/>
      <c r="AO205" s="250"/>
      <c r="AP205" s="250"/>
      <c r="AQ205" s="250"/>
      <c r="AR205" s="250"/>
      <c r="AS205" s="250"/>
      <c r="AT205" s="250"/>
      <c r="AU205" s="250"/>
      <c r="AV205" s="250"/>
      <c r="AW205" s="250"/>
      <c r="AX205" s="250"/>
      <c r="AY205" s="250"/>
      <c r="AZ205" s="250"/>
      <c r="BA205" s="250"/>
      <c r="BB205" s="250"/>
      <c r="BC205" s="250"/>
      <c r="BD205" s="250"/>
      <c r="BE205" s="250"/>
      <c r="BF205" s="250"/>
      <c r="BG205" s="250"/>
      <c r="BH205" s="250"/>
    </row>
    <row r="206" spans="32:60" ht="12.75">
      <c r="AF206" s="250"/>
      <c r="AG206" s="250"/>
      <c r="AH206" s="250"/>
      <c r="AI206" s="250"/>
      <c r="AJ206" s="250"/>
      <c r="AK206" s="250"/>
      <c r="AL206" s="250"/>
      <c r="AM206" s="250"/>
      <c r="AN206" s="250"/>
      <c r="AO206" s="250"/>
      <c r="AP206" s="250"/>
      <c r="AQ206" s="250"/>
      <c r="AR206" s="250"/>
      <c r="AS206" s="250"/>
      <c r="AT206" s="250"/>
      <c r="AU206" s="250"/>
      <c r="AV206" s="250"/>
      <c r="AW206" s="250"/>
      <c r="AX206" s="250"/>
      <c r="AY206" s="250"/>
      <c r="AZ206" s="250"/>
      <c r="BA206" s="250"/>
      <c r="BB206" s="250"/>
      <c r="BC206" s="250"/>
      <c r="BD206" s="250"/>
      <c r="BE206" s="250"/>
      <c r="BF206" s="250"/>
      <c r="BG206" s="250"/>
      <c r="BH206" s="250"/>
    </row>
    <row r="207" spans="32:60" ht="12.75">
      <c r="AF207" s="250"/>
      <c r="AG207" s="250"/>
      <c r="AH207" s="250"/>
      <c r="AI207" s="250"/>
      <c r="AJ207" s="250"/>
      <c r="AK207" s="250"/>
      <c r="AL207" s="250"/>
      <c r="AM207" s="250"/>
      <c r="AN207" s="250"/>
      <c r="AO207" s="250"/>
      <c r="AP207" s="250"/>
      <c r="AQ207" s="250"/>
      <c r="AR207" s="250"/>
      <c r="AS207" s="250"/>
      <c r="AT207" s="250"/>
      <c r="AU207" s="250"/>
      <c r="AV207" s="250"/>
      <c r="AW207" s="250"/>
      <c r="AX207" s="250"/>
      <c r="AY207" s="250"/>
      <c r="AZ207" s="250"/>
      <c r="BA207" s="250"/>
      <c r="BB207" s="250"/>
      <c r="BC207" s="250"/>
      <c r="BD207" s="250"/>
      <c r="BE207" s="250"/>
      <c r="BF207" s="250"/>
      <c r="BG207" s="250"/>
      <c r="BH207" s="250"/>
    </row>
    <row r="208" spans="32:60" ht="12.75">
      <c r="AF208" s="250"/>
      <c r="AG208" s="250"/>
      <c r="AH208" s="250"/>
      <c r="AI208" s="250"/>
      <c r="AJ208" s="250"/>
      <c r="AK208" s="250"/>
      <c r="AL208" s="250"/>
      <c r="AM208" s="250"/>
      <c r="AN208" s="250"/>
      <c r="AO208" s="250"/>
      <c r="AP208" s="250"/>
      <c r="AQ208" s="250"/>
      <c r="AR208" s="250"/>
      <c r="AS208" s="250"/>
      <c r="AT208" s="250"/>
      <c r="AU208" s="250"/>
      <c r="AV208" s="250"/>
      <c r="AW208" s="250"/>
      <c r="AX208" s="250"/>
      <c r="AY208" s="250"/>
      <c r="AZ208" s="250"/>
      <c r="BA208" s="250"/>
      <c r="BB208" s="250"/>
      <c r="BC208" s="250"/>
      <c r="BD208" s="250"/>
      <c r="BE208" s="250"/>
      <c r="BF208" s="250"/>
      <c r="BG208" s="250"/>
      <c r="BH208" s="250"/>
    </row>
    <row r="209" spans="32:60" ht="12.75">
      <c r="AF209" s="250"/>
      <c r="AG209" s="250"/>
      <c r="AH209" s="250"/>
      <c r="AI209" s="250"/>
      <c r="AJ209" s="250"/>
      <c r="AK209" s="250"/>
      <c r="AL209" s="250"/>
      <c r="AM209" s="250"/>
      <c r="AN209" s="250"/>
      <c r="AO209" s="250"/>
      <c r="AP209" s="250"/>
      <c r="AQ209" s="250"/>
      <c r="AR209" s="250"/>
      <c r="AS209" s="250"/>
      <c r="AT209" s="250"/>
      <c r="AU209" s="250"/>
      <c r="AV209" s="250"/>
      <c r="AW209" s="250"/>
      <c r="AX209" s="250"/>
      <c r="AY209" s="250"/>
      <c r="AZ209" s="250"/>
      <c r="BA209" s="250"/>
      <c r="BB209" s="250"/>
      <c r="BC209" s="250"/>
      <c r="BD209" s="250"/>
      <c r="BE209" s="250"/>
      <c r="BF209" s="250"/>
      <c r="BG209" s="250"/>
      <c r="BH209" s="250"/>
    </row>
    <row r="210" spans="32:60" ht="12.75">
      <c r="AF210" s="250"/>
      <c r="AG210" s="250"/>
      <c r="AH210" s="250"/>
      <c r="AI210" s="250"/>
      <c r="AJ210" s="250"/>
      <c r="AK210" s="250"/>
      <c r="AL210" s="250"/>
      <c r="AM210" s="250"/>
      <c r="AN210" s="250"/>
      <c r="AO210" s="250"/>
      <c r="AP210" s="250"/>
      <c r="AQ210" s="250"/>
      <c r="AR210" s="250"/>
      <c r="AS210" s="250"/>
      <c r="AT210" s="250"/>
      <c r="AU210" s="250"/>
      <c r="AV210" s="250"/>
      <c r="AW210" s="250"/>
      <c r="AX210" s="250"/>
      <c r="AY210" s="250"/>
      <c r="AZ210" s="250"/>
      <c r="BA210" s="250"/>
      <c r="BB210" s="250"/>
      <c r="BC210" s="250"/>
      <c r="BD210" s="250"/>
      <c r="BE210" s="250"/>
      <c r="BF210" s="250"/>
      <c r="BG210" s="250"/>
      <c r="BH210" s="250"/>
    </row>
    <row r="211" spans="32:60" ht="12.75">
      <c r="AF211" s="250"/>
      <c r="AG211" s="250"/>
      <c r="AH211" s="250"/>
      <c r="AI211" s="250"/>
      <c r="AJ211" s="250"/>
      <c r="AK211" s="250"/>
      <c r="AL211" s="250"/>
      <c r="AM211" s="250"/>
      <c r="AN211" s="250"/>
      <c r="AO211" s="250"/>
      <c r="AP211" s="250"/>
      <c r="AQ211" s="250"/>
      <c r="AR211" s="250"/>
      <c r="AS211" s="250"/>
      <c r="AT211" s="250"/>
      <c r="AU211" s="250"/>
      <c r="AV211" s="250"/>
      <c r="AW211" s="250"/>
      <c r="AX211" s="250"/>
      <c r="AY211" s="250"/>
      <c r="AZ211" s="250"/>
      <c r="BA211" s="250"/>
      <c r="BB211" s="250"/>
      <c r="BC211" s="250"/>
      <c r="BD211" s="250"/>
      <c r="BE211" s="250"/>
      <c r="BF211" s="250"/>
      <c r="BG211" s="250"/>
      <c r="BH211" s="250"/>
    </row>
    <row r="212" spans="32:60" ht="12.75">
      <c r="AF212" s="250"/>
      <c r="AG212" s="250"/>
      <c r="AH212" s="250"/>
      <c r="AI212" s="250"/>
      <c r="AJ212" s="250"/>
      <c r="AK212" s="250"/>
      <c r="AL212" s="250"/>
      <c r="AM212" s="250"/>
      <c r="AN212" s="250"/>
      <c r="AO212" s="250"/>
      <c r="AP212" s="250"/>
      <c r="AQ212" s="250"/>
      <c r="AR212" s="250"/>
      <c r="AS212" s="250"/>
      <c r="AT212" s="250"/>
      <c r="AU212" s="250"/>
      <c r="AV212" s="250"/>
      <c r="AW212" s="250"/>
      <c r="AX212" s="250"/>
      <c r="AY212" s="250"/>
      <c r="AZ212" s="250"/>
      <c r="BA212" s="250"/>
      <c r="BB212" s="250"/>
      <c r="BC212" s="250"/>
      <c r="BD212" s="250"/>
      <c r="BE212" s="250"/>
      <c r="BF212" s="250"/>
      <c r="BG212" s="250"/>
      <c r="BH212" s="250"/>
    </row>
    <row r="213" spans="32:60" ht="12.75">
      <c r="AF213" s="250"/>
      <c r="AG213" s="250"/>
      <c r="AH213" s="250"/>
      <c r="AI213" s="250"/>
      <c r="AJ213" s="250"/>
      <c r="AK213" s="250"/>
      <c r="AL213" s="250"/>
      <c r="AM213" s="250"/>
      <c r="AN213" s="250"/>
      <c r="AO213" s="250"/>
      <c r="AP213" s="250"/>
      <c r="AQ213" s="250"/>
      <c r="AR213" s="250"/>
      <c r="AS213" s="250"/>
      <c r="AT213" s="250"/>
      <c r="AU213" s="250"/>
      <c r="AV213" s="250"/>
      <c r="AW213" s="250"/>
      <c r="AX213" s="250"/>
      <c r="AY213" s="250"/>
      <c r="AZ213" s="250"/>
      <c r="BA213" s="250"/>
      <c r="BB213" s="250"/>
      <c r="BC213" s="250"/>
      <c r="BD213" s="250"/>
      <c r="BE213" s="250"/>
      <c r="BF213" s="250"/>
      <c r="BG213" s="250"/>
      <c r="BH213" s="250"/>
    </row>
    <row r="214" spans="32:60" ht="12.75">
      <c r="AF214" s="250"/>
      <c r="AG214" s="250"/>
      <c r="AH214" s="250"/>
      <c r="AI214" s="250"/>
      <c r="AJ214" s="250"/>
      <c r="AK214" s="250"/>
      <c r="AL214" s="250"/>
      <c r="AM214" s="250"/>
      <c r="AN214" s="250"/>
      <c r="AO214" s="250"/>
      <c r="AP214" s="250"/>
      <c r="AQ214" s="250"/>
      <c r="AR214" s="250"/>
      <c r="AS214" s="250"/>
      <c r="AT214" s="250"/>
      <c r="AU214" s="250"/>
      <c r="AV214" s="250"/>
      <c r="AW214" s="250"/>
      <c r="AX214" s="250"/>
      <c r="AY214" s="250"/>
      <c r="AZ214" s="250"/>
      <c r="BA214" s="250"/>
      <c r="BB214" s="250"/>
      <c r="BC214" s="250"/>
      <c r="BD214" s="250"/>
      <c r="BE214" s="250"/>
      <c r="BF214" s="250"/>
      <c r="BG214" s="250"/>
      <c r="BH214" s="250"/>
    </row>
    <row r="215" spans="32:60" ht="12.75">
      <c r="AF215" s="250"/>
      <c r="AG215" s="250"/>
      <c r="AH215" s="250"/>
      <c r="AI215" s="250"/>
      <c r="AJ215" s="250"/>
      <c r="AK215" s="250"/>
      <c r="AL215" s="250"/>
      <c r="AM215" s="250"/>
      <c r="AN215" s="250"/>
      <c r="AO215" s="250"/>
      <c r="AP215" s="250"/>
      <c r="AQ215" s="250"/>
      <c r="AR215" s="250"/>
      <c r="AS215" s="250"/>
      <c r="AT215" s="250"/>
      <c r="AU215" s="250"/>
      <c r="AV215" s="250"/>
      <c r="AW215" s="250"/>
      <c r="AX215" s="250"/>
      <c r="AY215" s="250"/>
      <c r="AZ215" s="250"/>
      <c r="BA215" s="250"/>
      <c r="BB215" s="250"/>
      <c r="BC215" s="250"/>
      <c r="BD215" s="250"/>
      <c r="BE215" s="250"/>
      <c r="BF215" s="250"/>
      <c r="BG215" s="250"/>
      <c r="BH215" s="250"/>
    </row>
    <row r="216" spans="32:60" ht="12.75">
      <c r="AF216" s="250"/>
      <c r="AG216" s="250"/>
      <c r="AH216" s="250"/>
      <c r="AI216" s="250"/>
      <c r="AJ216" s="250"/>
      <c r="AK216" s="250"/>
      <c r="AL216" s="250"/>
      <c r="AM216" s="250"/>
      <c r="AN216" s="250"/>
      <c r="AO216" s="250"/>
      <c r="AP216" s="250"/>
      <c r="AQ216" s="250"/>
      <c r="AR216" s="250"/>
      <c r="AS216" s="250"/>
      <c r="AT216" s="250"/>
      <c r="AU216" s="250"/>
      <c r="AV216" s="250"/>
      <c r="AW216" s="250"/>
      <c r="AX216" s="250"/>
      <c r="AY216" s="250"/>
      <c r="AZ216" s="250"/>
      <c r="BA216" s="250"/>
      <c r="BB216" s="250"/>
      <c r="BC216" s="250"/>
      <c r="BD216" s="250"/>
      <c r="BE216" s="250"/>
      <c r="BF216" s="250"/>
      <c r="BG216" s="250"/>
      <c r="BH216" s="250"/>
    </row>
    <row r="217" spans="32:60" ht="12.75">
      <c r="AF217" s="250"/>
      <c r="AG217" s="250"/>
      <c r="AH217" s="250"/>
      <c r="AI217" s="250"/>
      <c r="AJ217" s="250"/>
      <c r="AK217" s="250"/>
      <c r="AL217" s="250"/>
      <c r="AM217" s="250"/>
      <c r="AN217" s="250"/>
      <c r="AO217" s="250"/>
      <c r="AP217" s="250"/>
      <c r="AQ217" s="250"/>
      <c r="AR217" s="250"/>
      <c r="AS217" s="250"/>
      <c r="AT217" s="250"/>
      <c r="AU217" s="250"/>
      <c r="AV217" s="250"/>
      <c r="AW217" s="250"/>
      <c r="AX217" s="250"/>
      <c r="AY217" s="250"/>
      <c r="AZ217" s="250"/>
      <c r="BA217" s="250"/>
      <c r="BB217" s="250"/>
      <c r="BC217" s="250"/>
      <c r="BD217" s="250"/>
      <c r="BE217" s="250"/>
      <c r="BF217" s="250"/>
      <c r="BG217" s="250"/>
      <c r="BH217" s="250"/>
    </row>
    <row r="218" spans="32:60" ht="12.75">
      <c r="AF218" s="250"/>
      <c r="AG218" s="250"/>
      <c r="AH218" s="250"/>
      <c r="AI218" s="250"/>
      <c r="AJ218" s="250"/>
      <c r="AK218" s="250"/>
      <c r="AL218" s="250"/>
      <c r="AM218" s="250"/>
      <c r="AN218" s="250"/>
      <c r="AO218" s="250"/>
      <c r="AP218" s="250"/>
      <c r="AQ218" s="250"/>
      <c r="AR218" s="250"/>
      <c r="AS218" s="250"/>
      <c r="AT218" s="250"/>
      <c r="AU218" s="250"/>
      <c r="AV218" s="250"/>
      <c r="AW218" s="250"/>
      <c r="AX218" s="250"/>
      <c r="AY218" s="250"/>
      <c r="AZ218" s="250"/>
      <c r="BA218" s="250"/>
      <c r="BB218" s="250"/>
      <c r="BC218" s="250"/>
      <c r="BD218" s="250"/>
      <c r="BE218" s="250"/>
      <c r="BF218" s="250"/>
      <c r="BG218" s="250"/>
      <c r="BH218" s="250"/>
    </row>
    <row r="219" spans="32:60" ht="12.75">
      <c r="AF219" s="250"/>
      <c r="AG219" s="250"/>
      <c r="AH219" s="250"/>
      <c r="AI219" s="250"/>
      <c r="AJ219" s="250"/>
      <c r="AK219" s="250"/>
      <c r="AL219" s="250"/>
      <c r="AM219" s="250"/>
      <c r="AN219" s="250"/>
      <c r="AO219" s="250"/>
      <c r="AP219" s="250"/>
      <c r="AQ219" s="250"/>
      <c r="AR219" s="250"/>
      <c r="AS219" s="250"/>
      <c r="AT219" s="250"/>
      <c r="AU219" s="250"/>
      <c r="AV219" s="250"/>
      <c r="AW219" s="250"/>
      <c r="AX219" s="250"/>
      <c r="AY219" s="250"/>
      <c r="AZ219" s="250"/>
      <c r="BA219" s="250"/>
      <c r="BB219" s="250"/>
      <c r="BC219" s="250"/>
      <c r="BD219" s="250"/>
      <c r="BE219" s="250"/>
      <c r="BF219" s="250"/>
      <c r="BG219" s="250"/>
      <c r="BH219" s="250"/>
    </row>
    <row r="220" spans="32:60" ht="12.75">
      <c r="AF220" s="250"/>
      <c r="AG220" s="250"/>
      <c r="AH220" s="250"/>
      <c r="AI220" s="250"/>
      <c r="AJ220" s="250"/>
      <c r="AK220" s="250"/>
      <c r="AL220" s="250"/>
      <c r="AM220" s="250"/>
      <c r="AN220" s="250"/>
      <c r="AO220" s="250"/>
      <c r="AP220" s="250"/>
      <c r="AQ220" s="250"/>
      <c r="AR220" s="250"/>
      <c r="AS220" s="250"/>
      <c r="AT220" s="250"/>
      <c r="AU220" s="250"/>
      <c r="AV220" s="250"/>
      <c r="AW220" s="250"/>
      <c r="AX220" s="250"/>
      <c r="AY220" s="250"/>
      <c r="AZ220" s="250"/>
      <c r="BA220" s="250"/>
      <c r="BB220" s="250"/>
      <c r="BC220" s="250"/>
      <c r="BD220" s="250"/>
      <c r="BE220" s="250"/>
      <c r="BF220" s="250"/>
      <c r="BG220" s="250"/>
      <c r="BH220" s="250"/>
    </row>
    <row r="221" spans="32:60" ht="12.75">
      <c r="AF221" s="250"/>
      <c r="AG221" s="250"/>
      <c r="AH221" s="250"/>
      <c r="AI221" s="250"/>
      <c r="AJ221" s="250"/>
      <c r="AK221" s="250"/>
      <c r="AL221" s="250"/>
      <c r="AM221" s="250"/>
      <c r="AN221" s="250"/>
      <c r="AO221" s="250"/>
      <c r="AP221" s="250"/>
      <c r="AQ221" s="250"/>
      <c r="AR221" s="250"/>
      <c r="AS221" s="250"/>
      <c r="AT221" s="250"/>
      <c r="AU221" s="250"/>
      <c r="AV221" s="250"/>
      <c r="AW221" s="250"/>
      <c r="AX221" s="250"/>
      <c r="AY221" s="250"/>
      <c r="AZ221" s="250"/>
      <c r="BA221" s="250"/>
      <c r="BB221" s="250"/>
      <c r="BC221" s="250"/>
      <c r="BD221" s="250"/>
      <c r="BE221" s="250"/>
      <c r="BF221" s="250"/>
      <c r="BG221" s="250"/>
      <c r="BH221" s="250"/>
    </row>
    <row r="222" spans="32:60" ht="12.75">
      <c r="AF222" s="250"/>
      <c r="AG222" s="250"/>
      <c r="AH222" s="250"/>
      <c r="AI222" s="250"/>
      <c r="AJ222" s="250"/>
      <c r="AK222" s="250"/>
      <c r="AL222" s="250"/>
      <c r="AM222" s="250"/>
      <c r="AN222" s="250"/>
      <c r="AO222" s="250"/>
      <c r="AP222" s="250"/>
      <c r="AQ222" s="250"/>
      <c r="AR222" s="250"/>
      <c r="AS222" s="250"/>
      <c r="AT222" s="250"/>
      <c r="AU222" s="250"/>
      <c r="AV222" s="250"/>
      <c r="AW222" s="250"/>
      <c r="AX222" s="250"/>
      <c r="AY222" s="250"/>
      <c r="AZ222" s="250"/>
      <c r="BA222" s="250"/>
      <c r="BB222" s="250"/>
      <c r="BC222" s="250"/>
      <c r="BD222" s="250"/>
      <c r="BE222" s="250"/>
      <c r="BF222" s="250"/>
      <c r="BG222" s="250"/>
      <c r="BH222" s="250"/>
    </row>
    <row r="223" spans="32:60" ht="12.75">
      <c r="AF223" s="250"/>
      <c r="AG223" s="250"/>
      <c r="AH223" s="250"/>
      <c r="AI223" s="250"/>
      <c r="AJ223" s="250"/>
      <c r="AK223" s="250"/>
      <c r="AL223" s="250"/>
      <c r="AM223" s="250"/>
      <c r="AN223" s="250"/>
      <c r="AO223" s="250"/>
      <c r="AP223" s="250"/>
      <c r="AQ223" s="250"/>
      <c r="AR223" s="250"/>
      <c r="AS223" s="250"/>
      <c r="AT223" s="250"/>
      <c r="AU223" s="250"/>
      <c r="AV223" s="250"/>
      <c r="AW223" s="250"/>
      <c r="AX223" s="250"/>
      <c r="AY223" s="250"/>
      <c r="AZ223" s="250"/>
      <c r="BA223" s="250"/>
      <c r="BB223" s="250"/>
      <c r="BC223" s="250"/>
      <c r="BD223" s="250"/>
      <c r="BE223" s="250"/>
      <c r="BF223" s="250"/>
      <c r="BG223" s="250"/>
      <c r="BH223" s="250"/>
    </row>
    <row r="224" spans="32:60" ht="12.75">
      <c r="AF224" s="250"/>
      <c r="AG224" s="250"/>
      <c r="AH224" s="250"/>
      <c r="AI224" s="250"/>
      <c r="AJ224" s="250"/>
      <c r="AK224" s="250"/>
      <c r="AL224" s="250"/>
      <c r="AM224" s="250"/>
      <c r="AN224" s="250"/>
      <c r="AO224" s="250"/>
      <c r="AP224" s="250"/>
      <c r="AQ224" s="250"/>
      <c r="AR224" s="250"/>
      <c r="AS224" s="250"/>
      <c r="AT224" s="250"/>
      <c r="AU224" s="250"/>
      <c r="AV224" s="250"/>
      <c r="AW224" s="250"/>
      <c r="AX224" s="250"/>
      <c r="AY224" s="250"/>
      <c r="AZ224" s="250"/>
      <c r="BA224" s="250"/>
      <c r="BB224" s="250"/>
      <c r="BC224" s="250"/>
      <c r="BD224" s="250"/>
      <c r="BE224" s="250"/>
      <c r="BF224" s="250"/>
      <c r="BG224" s="250"/>
      <c r="BH224" s="250"/>
    </row>
    <row r="225" spans="32:60" ht="12.75">
      <c r="AF225" s="250"/>
      <c r="AG225" s="250"/>
      <c r="AH225" s="250"/>
      <c r="AI225" s="250"/>
      <c r="AJ225" s="250"/>
      <c r="AK225" s="250"/>
      <c r="AL225" s="250"/>
      <c r="AM225" s="250"/>
      <c r="AN225" s="250"/>
      <c r="AO225" s="250"/>
      <c r="AP225" s="250"/>
      <c r="AQ225" s="250"/>
      <c r="AR225" s="250"/>
      <c r="AS225" s="250"/>
      <c r="AT225" s="250"/>
      <c r="AU225" s="250"/>
      <c r="AV225" s="250"/>
      <c r="AW225" s="250"/>
      <c r="AX225" s="250"/>
      <c r="AY225" s="250"/>
      <c r="AZ225" s="250"/>
      <c r="BA225" s="250"/>
      <c r="BB225" s="250"/>
      <c r="BC225" s="250"/>
      <c r="BD225" s="250"/>
      <c r="BE225" s="250"/>
      <c r="BF225" s="250"/>
      <c r="BG225" s="250"/>
      <c r="BH225" s="250"/>
    </row>
    <row r="226" spans="32:60" ht="12.75">
      <c r="AF226" s="250"/>
      <c r="AG226" s="250"/>
      <c r="AH226" s="250"/>
      <c r="AI226" s="250"/>
      <c r="AJ226" s="250"/>
      <c r="AK226" s="250"/>
      <c r="AL226" s="250"/>
      <c r="AM226" s="250"/>
      <c r="AN226" s="250"/>
      <c r="AO226" s="250"/>
      <c r="AP226" s="250"/>
      <c r="AQ226" s="250"/>
      <c r="AR226" s="250"/>
      <c r="AS226" s="250"/>
      <c r="AT226" s="250"/>
      <c r="AU226" s="250"/>
      <c r="AV226" s="250"/>
      <c r="AW226" s="250"/>
      <c r="AX226" s="250"/>
      <c r="AY226" s="250"/>
      <c r="AZ226" s="250"/>
      <c r="BA226" s="250"/>
      <c r="BB226" s="250"/>
      <c r="BC226" s="250"/>
      <c r="BD226" s="250"/>
      <c r="BE226" s="250"/>
      <c r="BF226" s="250"/>
      <c r="BG226" s="250"/>
      <c r="BH226" s="250"/>
    </row>
    <row r="227" spans="32:60" ht="12.75">
      <c r="AF227" s="250"/>
      <c r="AG227" s="250"/>
      <c r="AH227" s="250"/>
      <c r="AI227" s="250"/>
      <c r="AJ227" s="250"/>
      <c r="AK227" s="250"/>
      <c r="AL227" s="250"/>
      <c r="AM227" s="250"/>
      <c r="AN227" s="250"/>
      <c r="AO227" s="250"/>
      <c r="AP227" s="250"/>
      <c r="AQ227" s="250"/>
      <c r="AR227" s="250"/>
      <c r="AS227" s="250"/>
      <c r="AT227" s="250"/>
      <c r="AU227" s="250"/>
      <c r="AV227" s="250"/>
      <c r="AW227" s="250"/>
      <c r="AX227" s="250"/>
      <c r="AY227" s="250"/>
      <c r="AZ227" s="250"/>
      <c r="BA227" s="250"/>
      <c r="BB227" s="250"/>
      <c r="BC227" s="250"/>
      <c r="BD227" s="250"/>
      <c r="BE227" s="250"/>
      <c r="BF227" s="250"/>
      <c r="BG227" s="250"/>
      <c r="BH227" s="250"/>
    </row>
    <row r="228" spans="32:60" ht="12.75">
      <c r="AF228" s="250"/>
      <c r="AG228" s="250"/>
      <c r="AH228" s="250"/>
      <c r="AI228" s="250"/>
      <c r="AJ228" s="250"/>
      <c r="AK228" s="250"/>
      <c r="AL228" s="250"/>
      <c r="AM228" s="250"/>
      <c r="AN228" s="250"/>
      <c r="AO228" s="250"/>
      <c r="AP228" s="250"/>
      <c r="AQ228" s="250"/>
      <c r="AR228" s="250"/>
      <c r="AS228" s="250"/>
      <c r="AT228" s="250"/>
      <c r="AU228" s="250"/>
      <c r="AV228" s="250"/>
      <c r="AW228" s="250"/>
      <c r="AX228" s="250"/>
      <c r="AY228" s="250"/>
      <c r="AZ228" s="250"/>
      <c r="BA228" s="250"/>
      <c r="BB228" s="250"/>
      <c r="BC228" s="250"/>
      <c r="BD228" s="250"/>
      <c r="BE228" s="250"/>
      <c r="BF228" s="250"/>
      <c r="BG228" s="250"/>
      <c r="BH228" s="250"/>
    </row>
    <row r="229" spans="32:60" ht="12.75">
      <c r="AF229" s="250"/>
      <c r="AG229" s="250"/>
      <c r="AH229" s="250"/>
      <c r="AI229" s="250"/>
      <c r="AJ229" s="250"/>
      <c r="AK229" s="250"/>
      <c r="AL229" s="250"/>
      <c r="AM229" s="250"/>
      <c r="AN229" s="250"/>
      <c r="AO229" s="250"/>
      <c r="AP229" s="250"/>
      <c r="AQ229" s="250"/>
      <c r="AR229" s="250"/>
      <c r="AS229" s="250"/>
      <c r="AT229" s="250"/>
      <c r="AU229" s="250"/>
      <c r="AV229" s="250"/>
      <c r="AW229" s="250"/>
      <c r="AX229" s="250"/>
      <c r="AY229" s="250"/>
      <c r="AZ229" s="250"/>
      <c r="BA229" s="250"/>
      <c r="BB229" s="250"/>
      <c r="BC229" s="250"/>
      <c r="BD229" s="250"/>
      <c r="BE229" s="250"/>
      <c r="BF229" s="250"/>
      <c r="BG229" s="250"/>
      <c r="BH229" s="250"/>
    </row>
    <row r="230" spans="32:60" ht="12.75">
      <c r="AF230" s="250"/>
      <c r="AG230" s="250"/>
      <c r="AH230" s="250"/>
      <c r="AI230" s="250"/>
      <c r="AJ230" s="250"/>
      <c r="AK230" s="250"/>
      <c r="AL230" s="250"/>
      <c r="AM230" s="250"/>
      <c r="AN230" s="250"/>
      <c r="AO230" s="250"/>
      <c r="AP230" s="250"/>
      <c r="AQ230" s="250"/>
      <c r="AR230" s="250"/>
      <c r="AS230" s="250"/>
      <c r="AT230" s="250"/>
      <c r="AU230" s="250"/>
      <c r="AV230" s="250"/>
      <c r="AW230" s="250"/>
      <c r="AX230" s="250"/>
      <c r="AY230" s="250"/>
      <c r="AZ230" s="250"/>
      <c r="BA230" s="250"/>
      <c r="BB230" s="250"/>
      <c r="BC230" s="250"/>
      <c r="BD230" s="250"/>
      <c r="BE230" s="250"/>
      <c r="BF230" s="250"/>
      <c r="BG230" s="250"/>
      <c r="BH230" s="250"/>
    </row>
    <row r="231" spans="32:60" ht="12.75">
      <c r="AF231" s="250"/>
      <c r="AG231" s="250"/>
      <c r="AH231" s="250"/>
      <c r="AI231" s="250"/>
      <c r="AJ231" s="250"/>
      <c r="AK231" s="250"/>
      <c r="AL231" s="250"/>
      <c r="AM231" s="250"/>
      <c r="AN231" s="250"/>
      <c r="AO231" s="250"/>
      <c r="AP231" s="250"/>
      <c r="AQ231" s="250"/>
      <c r="AR231" s="250"/>
      <c r="AS231" s="250"/>
      <c r="AT231" s="250"/>
      <c r="AU231" s="250"/>
      <c r="AV231" s="250"/>
      <c r="AW231" s="250"/>
      <c r="AX231" s="250"/>
      <c r="AY231" s="250"/>
      <c r="AZ231" s="250"/>
      <c r="BA231" s="250"/>
      <c r="BB231" s="250"/>
      <c r="BC231" s="250"/>
      <c r="BD231" s="250"/>
      <c r="BE231" s="250"/>
      <c r="BF231" s="250"/>
      <c r="BG231" s="250"/>
      <c r="BH231" s="250"/>
    </row>
    <row r="232" spans="32:60" ht="12.75">
      <c r="AF232" s="250"/>
      <c r="AG232" s="250"/>
      <c r="AH232" s="250"/>
      <c r="AI232" s="250"/>
      <c r="AJ232" s="250"/>
      <c r="AK232" s="250"/>
      <c r="AL232" s="250"/>
      <c r="AM232" s="250"/>
      <c r="AN232" s="250"/>
      <c r="AO232" s="250"/>
      <c r="AP232" s="250"/>
      <c r="AQ232" s="250"/>
      <c r="AR232" s="250"/>
      <c r="AS232" s="250"/>
      <c r="AT232" s="250"/>
      <c r="AU232" s="250"/>
      <c r="AV232" s="250"/>
      <c r="AW232" s="250"/>
      <c r="AX232" s="250"/>
      <c r="AY232" s="250"/>
      <c r="AZ232" s="250"/>
      <c r="BA232" s="250"/>
      <c r="BB232" s="250"/>
      <c r="BC232" s="250"/>
      <c r="BD232" s="250"/>
      <c r="BE232" s="250"/>
      <c r="BF232" s="250"/>
      <c r="BG232" s="250"/>
      <c r="BH232" s="250"/>
    </row>
  </sheetData>
  <mergeCells count="8">
    <mergeCell ref="AF3:AH3"/>
    <mergeCell ref="W2:Z2"/>
    <mergeCell ref="B3:S3"/>
    <mergeCell ref="B2:H2"/>
    <mergeCell ref="A2:A5"/>
    <mergeCell ref="W3:Z3"/>
    <mergeCell ref="I2:O2"/>
    <mergeCell ref="P2:V2"/>
  </mergeCells>
  <printOptions/>
  <pageMargins left="0.1968503937007874" right="0" top="0" bottom="0" header="0.5118110236220472" footer="0.5118110236220472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AM72"/>
  <sheetViews>
    <sheetView zoomScale="90" zoomScaleNormal="90" workbookViewId="0" topLeftCell="A10">
      <pane xSplit="5" topLeftCell="F1" activePane="topRight" state="frozen"/>
      <selection pane="topLeft" activeCell="A1" sqref="A1"/>
      <selection pane="topRight" activeCell="AA24" sqref="AA24"/>
    </sheetView>
  </sheetViews>
  <sheetFormatPr defaultColWidth="9.00390625" defaultRowHeight="12.75"/>
  <cols>
    <col min="1" max="1" width="50.00390625" style="0" customWidth="1"/>
    <col min="2" max="5" width="9.125" style="0" hidden="1" customWidth="1"/>
    <col min="9" max="12" width="9.125" style="0" hidden="1" customWidth="1"/>
    <col min="16" max="19" width="9.125" style="0" hidden="1" customWidth="1"/>
    <col min="23" max="26" width="9.125" style="0" hidden="1" customWidth="1"/>
    <col min="27" max="27" width="8.75390625" style="0" bestFit="1" customWidth="1"/>
    <col min="28" max="28" width="9.875" style="0" customWidth="1"/>
    <col min="30" max="30" width="8.375" style="0" bestFit="1" customWidth="1"/>
    <col min="31" max="31" width="6.00390625" style="0" customWidth="1"/>
    <col min="34" max="34" width="10.25390625" style="0" customWidth="1"/>
  </cols>
  <sheetData>
    <row r="1" ht="13.5" thickBot="1"/>
    <row r="2" spans="1:39" ht="42.75" customHeight="1">
      <c r="A2" s="333" t="s">
        <v>0</v>
      </c>
      <c r="B2" s="338" t="s">
        <v>1</v>
      </c>
      <c r="C2" s="330"/>
      <c r="D2" s="330"/>
      <c r="E2" s="330"/>
      <c r="F2" s="330"/>
      <c r="G2" s="330"/>
      <c r="H2" s="330"/>
      <c r="I2" s="330" t="s">
        <v>100</v>
      </c>
      <c r="J2" s="330"/>
      <c r="K2" s="330"/>
      <c r="L2" s="330"/>
      <c r="M2" s="330"/>
      <c r="N2" s="330"/>
      <c r="O2" s="330"/>
      <c r="P2" s="330" t="s">
        <v>3</v>
      </c>
      <c r="Q2" s="330"/>
      <c r="R2" s="330"/>
      <c r="S2" s="330"/>
      <c r="T2" s="330"/>
      <c r="U2" s="330"/>
      <c r="V2" s="330"/>
      <c r="W2" s="330" t="s">
        <v>14</v>
      </c>
      <c r="X2" s="330"/>
      <c r="Y2" s="330"/>
      <c r="Z2" s="330"/>
      <c r="AA2" s="81"/>
      <c r="AB2" s="96"/>
      <c r="AC2" s="96"/>
      <c r="AD2" s="96"/>
      <c r="AE2" s="54"/>
      <c r="AF2" s="251"/>
      <c r="AG2" s="251"/>
      <c r="AH2" s="251"/>
      <c r="AI2" s="250"/>
      <c r="AJ2" s="250"/>
      <c r="AK2" s="250"/>
      <c r="AL2" s="250"/>
      <c r="AM2" s="250"/>
    </row>
    <row r="3" spans="1:39" ht="13.5" thickBot="1">
      <c r="A3" s="334"/>
      <c r="B3" s="335" t="s">
        <v>13</v>
      </c>
      <c r="C3" s="336"/>
      <c r="D3" s="336"/>
      <c r="E3" s="336"/>
      <c r="F3" s="337"/>
      <c r="G3" s="337"/>
      <c r="H3" s="337"/>
      <c r="I3" s="336"/>
      <c r="J3" s="336"/>
      <c r="K3" s="336"/>
      <c r="L3" s="336"/>
      <c r="M3" s="337"/>
      <c r="N3" s="337"/>
      <c r="O3" s="337"/>
      <c r="P3" s="336"/>
      <c r="Q3" s="336"/>
      <c r="R3" s="336"/>
      <c r="S3" s="336"/>
      <c r="T3" s="138"/>
      <c r="U3" s="138"/>
      <c r="V3" s="138"/>
      <c r="W3" s="336" t="s">
        <v>31</v>
      </c>
      <c r="X3" s="336"/>
      <c r="Y3" s="336"/>
      <c r="Z3" s="336"/>
      <c r="AA3" s="147"/>
      <c r="AB3" s="149"/>
      <c r="AC3" s="149"/>
      <c r="AD3" s="74"/>
      <c r="AE3" s="281"/>
      <c r="AF3" s="331"/>
      <c r="AG3" s="331"/>
      <c r="AH3" s="331"/>
      <c r="AI3" s="250"/>
      <c r="AJ3" s="250"/>
      <c r="AK3" s="250"/>
      <c r="AL3" s="250"/>
      <c r="AM3" s="250"/>
    </row>
    <row r="4" spans="1:39" ht="38.25">
      <c r="A4" s="334"/>
      <c r="B4" s="20" t="s">
        <v>4</v>
      </c>
      <c r="C4" s="8" t="s">
        <v>5</v>
      </c>
      <c r="D4" s="8" t="s">
        <v>6</v>
      </c>
      <c r="E4" s="34" t="s">
        <v>7</v>
      </c>
      <c r="F4" s="51" t="s">
        <v>91</v>
      </c>
      <c r="G4" s="81" t="s">
        <v>91</v>
      </c>
      <c r="H4" s="125" t="s">
        <v>94</v>
      </c>
      <c r="I4" s="11" t="s">
        <v>4</v>
      </c>
      <c r="J4" s="8" t="s">
        <v>5</v>
      </c>
      <c r="K4" s="8" t="s">
        <v>6</v>
      </c>
      <c r="L4" s="34" t="s">
        <v>7</v>
      </c>
      <c r="M4" s="51" t="s">
        <v>91</v>
      </c>
      <c r="N4" s="81" t="s">
        <v>91</v>
      </c>
      <c r="O4" s="125" t="s">
        <v>94</v>
      </c>
      <c r="P4" s="11" t="s">
        <v>4</v>
      </c>
      <c r="Q4" s="8" t="s">
        <v>5</v>
      </c>
      <c r="R4" s="8" t="s">
        <v>6</v>
      </c>
      <c r="S4" s="34" t="s">
        <v>7</v>
      </c>
      <c r="T4" s="51" t="s">
        <v>91</v>
      </c>
      <c r="U4" s="81" t="s">
        <v>91</v>
      </c>
      <c r="V4" s="125" t="s">
        <v>94</v>
      </c>
      <c r="W4" s="11" t="s">
        <v>24</v>
      </c>
      <c r="X4" s="8" t="s">
        <v>25</v>
      </c>
      <c r="Y4" s="8" t="s">
        <v>26</v>
      </c>
      <c r="Z4" s="34" t="s">
        <v>27</v>
      </c>
      <c r="AA4" s="249" t="s">
        <v>101</v>
      </c>
      <c r="AB4" s="230" t="s">
        <v>92</v>
      </c>
      <c r="AC4" s="129" t="s">
        <v>92</v>
      </c>
      <c r="AD4" s="148" t="s">
        <v>94</v>
      </c>
      <c r="AE4" s="55"/>
      <c r="AF4" s="252"/>
      <c r="AG4" s="252"/>
      <c r="AH4" s="252"/>
      <c r="AI4" s="250"/>
      <c r="AJ4" s="250"/>
      <c r="AK4" s="250"/>
      <c r="AL4" s="250"/>
      <c r="AM4" s="250"/>
    </row>
    <row r="5" spans="1:39" ht="39" thickBot="1">
      <c r="A5" s="334"/>
      <c r="B5" s="20" t="s">
        <v>15</v>
      </c>
      <c r="C5" s="8" t="s">
        <v>15</v>
      </c>
      <c r="D5" s="8" t="s">
        <v>15</v>
      </c>
      <c r="E5" s="34" t="s">
        <v>15</v>
      </c>
      <c r="F5" s="139" t="s">
        <v>88</v>
      </c>
      <c r="G5" s="91" t="s">
        <v>89</v>
      </c>
      <c r="H5" s="137" t="s">
        <v>95</v>
      </c>
      <c r="I5" s="11" t="s">
        <v>15</v>
      </c>
      <c r="J5" s="8" t="s">
        <v>15</v>
      </c>
      <c r="K5" s="8" t="s">
        <v>15</v>
      </c>
      <c r="L5" s="34" t="s">
        <v>15</v>
      </c>
      <c r="M5" s="139" t="s">
        <v>88</v>
      </c>
      <c r="N5" s="91" t="s">
        <v>89</v>
      </c>
      <c r="O5" s="137" t="s">
        <v>95</v>
      </c>
      <c r="P5" s="11" t="s">
        <v>15</v>
      </c>
      <c r="Q5" s="8" t="s">
        <v>15</v>
      </c>
      <c r="R5" s="8" t="s">
        <v>15</v>
      </c>
      <c r="S5" s="34" t="s">
        <v>15</v>
      </c>
      <c r="T5" s="139" t="s">
        <v>88</v>
      </c>
      <c r="U5" s="91" t="s">
        <v>89</v>
      </c>
      <c r="V5" s="137" t="s">
        <v>95</v>
      </c>
      <c r="W5" s="11" t="s">
        <v>15</v>
      </c>
      <c r="X5" s="8" t="s">
        <v>15</v>
      </c>
      <c r="Y5" s="8" t="s">
        <v>15</v>
      </c>
      <c r="Z5" s="34" t="s">
        <v>15</v>
      </c>
      <c r="AA5" s="248" t="s">
        <v>104</v>
      </c>
      <c r="AB5" s="246" t="s">
        <v>102</v>
      </c>
      <c r="AC5" s="247" t="s">
        <v>103</v>
      </c>
      <c r="AD5" s="148" t="s">
        <v>95</v>
      </c>
      <c r="AE5" s="31" t="s">
        <v>96</v>
      </c>
      <c r="AF5" s="252"/>
      <c r="AG5" s="252"/>
      <c r="AH5" s="252"/>
      <c r="AI5" s="250"/>
      <c r="AJ5" s="250"/>
      <c r="AK5" s="250"/>
      <c r="AL5" s="250"/>
      <c r="AM5" s="250"/>
    </row>
    <row r="6" spans="1:39" ht="12.75">
      <c r="A6" s="271" t="s">
        <v>41</v>
      </c>
      <c r="B6" s="20"/>
      <c r="C6" s="8"/>
      <c r="D6" s="8"/>
      <c r="E6" s="34"/>
      <c r="F6" s="140">
        <f>E6+D6+C6+B6</f>
        <v>0</v>
      </c>
      <c r="G6" s="134"/>
      <c r="H6" s="141">
        <f>G6-F6</f>
        <v>0</v>
      </c>
      <c r="I6" s="11"/>
      <c r="J6" s="8"/>
      <c r="K6" s="8"/>
      <c r="L6" s="34"/>
      <c r="M6" s="140">
        <f>L6+K6+J6+I6</f>
        <v>0</v>
      </c>
      <c r="N6" s="134"/>
      <c r="O6" s="141">
        <f>N6-M6</f>
        <v>0</v>
      </c>
      <c r="P6" s="11"/>
      <c r="Q6" s="8"/>
      <c r="R6" s="8"/>
      <c r="S6" s="34"/>
      <c r="T6" s="145">
        <f>AA6-M6-F6</f>
        <v>0</v>
      </c>
      <c r="U6" s="134"/>
      <c r="V6" s="141">
        <f>U6-T6</f>
        <v>0</v>
      </c>
      <c r="W6" s="10">
        <f aca="true" t="shared" si="0" ref="W6:W67">I6+P6+B6</f>
        <v>0</v>
      </c>
      <c r="X6" s="2">
        <f aca="true" t="shared" si="1" ref="X6:X37">C6+J6+Q6</f>
        <v>0</v>
      </c>
      <c r="Y6" s="2">
        <f aca="true" t="shared" si="2" ref="Y6:Y37">D6+K6+R6</f>
        <v>0</v>
      </c>
      <c r="Z6" s="36">
        <f>AA6-Y6-X6-W6</f>
        <v>0</v>
      </c>
      <c r="AA6" s="80">
        <v>0</v>
      </c>
      <c r="AB6" s="56">
        <f>F6+M6+T6</f>
        <v>0</v>
      </c>
      <c r="AC6" s="55">
        <f>G6+N6+U6</f>
        <v>0</v>
      </c>
      <c r="AD6" s="114">
        <f>AC6-AB6</f>
        <v>0</v>
      </c>
      <c r="AE6" s="55"/>
      <c r="AF6" s="250"/>
      <c r="AG6" s="250"/>
      <c r="AH6" s="250"/>
      <c r="AI6" s="250"/>
      <c r="AJ6" s="250"/>
      <c r="AK6" s="250"/>
      <c r="AL6" s="250"/>
      <c r="AM6" s="250"/>
    </row>
    <row r="7" spans="1:39" ht="12.75">
      <c r="A7" s="272" t="s">
        <v>49</v>
      </c>
      <c r="B7" s="20"/>
      <c r="C7" s="8"/>
      <c r="D7" s="8"/>
      <c r="E7" s="34"/>
      <c r="F7" s="140">
        <f aca="true" t="shared" si="3" ref="F7:F69">E7+D7+C7+B7</f>
        <v>0</v>
      </c>
      <c r="G7" s="134"/>
      <c r="H7" s="141">
        <f aca="true" t="shared" si="4" ref="H7:H70">G7-F7</f>
        <v>0</v>
      </c>
      <c r="I7" s="11"/>
      <c r="J7" s="8"/>
      <c r="K7" s="8"/>
      <c r="L7" s="34"/>
      <c r="M7" s="140">
        <f aca="true" t="shared" si="5" ref="M7:M69">L7+K7+J7+I7</f>
        <v>0</v>
      </c>
      <c r="N7" s="134"/>
      <c r="O7" s="141">
        <f aca="true" t="shared" si="6" ref="O7:O69">N7-M7</f>
        <v>0</v>
      </c>
      <c r="P7" s="11"/>
      <c r="Q7" s="8"/>
      <c r="R7" s="8"/>
      <c r="S7" s="34"/>
      <c r="T7" s="145">
        <f aca="true" t="shared" si="7" ref="T7:T69">AA7-M7-F7</f>
        <v>0</v>
      </c>
      <c r="U7" s="134"/>
      <c r="V7" s="141">
        <f aca="true" t="shared" si="8" ref="V7:V70">U7-T7</f>
        <v>0</v>
      </c>
      <c r="W7" s="10">
        <f t="shared" si="0"/>
        <v>0</v>
      </c>
      <c r="X7" s="2">
        <f t="shared" si="1"/>
        <v>0</v>
      </c>
      <c r="Y7" s="2">
        <f t="shared" si="2"/>
        <v>0</v>
      </c>
      <c r="Z7" s="36">
        <f aca="true" t="shared" si="9" ref="Z7:Z69">AA7-Y7-X7-W7</f>
        <v>0</v>
      </c>
      <c r="AA7" s="44">
        <v>0</v>
      </c>
      <c r="AB7" s="56">
        <f aca="true" t="shared" si="10" ref="AB7:AB69">F7+M7+T7</f>
        <v>0</v>
      </c>
      <c r="AC7" s="55">
        <f aca="true" t="shared" si="11" ref="AC7:AC69">G7+N7+U7</f>
        <v>0</v>
      </c>
      <c r="AD7" s="114">
        <f aca="true" t="shared" si="12" ref="AD7:AD69">AC7-AB7</f>
        <v>0</v>
      </c>
      <c r="AE7" s="55"/>
      <c r="AF7" s="250"/>
      <c r="AG7" s="250"/>
      <c r="AH7" s="250"/>
      <c r="AI7" s="250"/>
      <c r="AJ7" s="250"/>
      <c r="AK7" s="250"/>
      <c r="AL7" s="250"/>
      <c r="AM7" s="250"/>
    </row>
    <row r="8" spans="1:39" ht="12.75">
      <c r="A8" s="272" t="s">
        <v>50</v>
      </c>
      <c r="B8" s="20"/>
      <c r="C8" s="8"/>
      <c r="D8" s="8"/>
      <c r="E8" s="34"/>
      <c r="F8" s="140">
        <f t="shared" si="3"/>
        <v>0</v>
      </c>
      <c r="G8" s="134"/>
      <c r="H8" s="141">
        <f t="shared" si="4"/>
        <v>0</v>
      </c>
      <c r="I8" s="11"/>
      <c r="J8" s="8"/>
      <c r="K8" s="8"/>
      <c r="L8" s="34"/>
      <c r="M8" s="140">
        <f t="shared" si="5"/>
        <v>0</v>
      </c>
      <c r="N8" s="134"/>
      <c r="O8" s="141">
        <f t="shared" si="6"/>
        <v>0</v>
      </c>
      <c r="P8" s="11"/>
      <c r="Q8" s="8"/>
      <c r="R8" s="8"/>
      <c r="S8" s="34"/>
      <c r="T8" s="145">
        <f t="shared" si="7"/>
        <v>0</v>
      </c>
      <c r="U8" s="134"/>
      <c r="V8" s="141">
        <f t="shared" si="8"/>
        <v>0</v>
      </c>
      <c r="W8" s="10">
        <f t="shared" si="0"/>
        <v>0</v>
      </c>
      <c r="X8" s="2">
        <f t="shared" si="1"/>
        <v>0</v>
      </c>
      <c r="Y8" s="2">
        <f t="shared" si="2"/>
        <v>0</v>
      </c>
      <c r="Z8" s="36">
        <f t="shared" si="9"/>
        <v>0</v>
      </c>
      <c r="AA8" s="44">
        <v>0</v>
      </c>
      <c r="AB8" s="56">
        <f t="shared" si="10"/>
        <v>0</v>
      </c>
      <c r="AC8" s="55">
        <f t="shared" si="11"/>
        <v>0</v>
      </c>
      <c r="AD8" s="114">
        <f t="shared" si="12"/>
        <v>0</v>
      </c>
      <c r="AE8" s="55"/>
      <c r="AF8" s="250"/>
      <c r="AG8" s="250"/>
      <c r="AH8" s="250"/>
      <c r="AI8" s="250"/>
      <c r="AJ8" s="250"/>
      <c r="AK8" s="250"/>
      <c r="AL8" s="250"/>
      <c r="AM8" s="250"/>
    </row>
    <row r="9" spans="1:39" ht="12.75">
      <c r="A9" s="272" t="s">
        <v>51</v>
      </c>
      <c r="B9" s="20"/>
      <c r="C9" s="8"/>
      <c r="D9" s="8"/>
      <c r="E9" s="34"/>
      <c r="F9" s="140">
        <f t="shared" si="3"/>
        <v>0</v>
      </c>
      <c r="G9" s="134"/>
      <c r="H9" s="141">
        <f t="shared" si="4"/>
        <v>0</v>
      </c>
      <c r="I9" s="11"/>
      <c r="J9" s="8"/>
      <c r="K9" s="8"/>
      <c r="L9" s="34"/>
      <c r="M9" s="140">
        <f t="shared" si="5"/>
        <v>0</v>
      </c>
      <c r="N9" s="134"/>
      <c r="O9" s="141">
        <f t="shared" si="6"/>
        <v>0</v>
      </c>
      <c r="P9" s="11"/>
      <c r="Q9" s="8"/>
      <c r="R9" s="8"/>
      <c r="S9" s="34"/>
      <c r="T9" s="145">
        <f t="shared" si="7"/>
        <v>0</v>
      </c>
      <c r="U9" s="134"/>
      <c r="V9" s="141">
        <f t="shared" si="8"/>
        <v>0</v>
      </c>
      <c r="W9" s="10">
        <f t="shared" si="0"/>
        <v>0</v>
      </c>
      <c r="X9" s="2">
        <f t="shared" si="1"/>
        <v>0</v>
      </c>
      <c r="Y9" s="2">
        <f t="shared" si="2"/>
        <v>0</v>
      </c>
      <c r="Z9" s="36">
        <f t="shared" si="9"/>
        <v>0</v>
      </c>
      <c r="AA9" s="44">
        <v>0</v>
      </c>
      <c r="AB9" s="56">
        <f t="shared" si="10"/>
        <v>0</v>
      </c>
      <c r="AC9" s="55">
        <f t="shared" si="11"/>
        <v>0</v>
      </c>
      <c r="AD9" s="114">
        <f t="shared" si="12"/>
        <v>0</v>
      </c>
      <c r="AE9" s="55"/>
      <c r="AF9" s="250"/>
      <c r="AG9" s="250"/>
      <c r="AH9" s="250"/>
      <c r="AI9" s="250"/>
      <c r="AJ9" s="250"/>
      <c r="AK9" s="250"/>
      <c r="AL9" s="250"/>
      <c r="AM9" s="250"/>
    </row>
    <row r="10" spans="1:39" ht="12.75">
      <c r="A10" s="273" t="s">
        <v>52</v>
      </c>
      <c r="B10" s="20"/>
      <c r="C10" s="8"/>
      <c r="D10" s="8"/>
      <c r="E10" s="34"/>
      <c r="F10" s="140">
        <f t="shared" si="3"/>
        <v>0</v>
      </c>
      <c r="G10" s="134"/>
      <c r="H10" s="141">
        <f t="shared" si="4"/>
        <v>0</v>
      </c>
      <c r="I10" s="11"/>
      <c r="J10" s="8"/>
      <c r="K10" s="8"/>
      <c r="L10" s="34"/>
      <c r="M10" s="140">
        <f t="shared" si="5"/>
        <v>0</v>
      </c>
      <c r="N10" s="134"/>
      <c r="O10" s="141">
        <f t="shared" si="6"/>
        <v>0</v>
      </c>
      <c r="P10" s="11"/>
      <c r="Q10" s="8"/>
      <c r="R10" s="8"/>
      <c r="S10" s="34"/>
      <c r="T10" s="145">
        <f t="shared" si="7"/>
        <v>0</v>
      </c>
      <c r="U10" s="134"/>
      <c r="V10" s="141">
        <f t="shared" si="8"/>
        <v>0</v>
      </c>
      <c r="W10" s="10">
        <f t="shared" si="0"/>
        <v>0</v>
      </c>
      <c r="X10" s="2">
        <f t="shared" si="1"/>
        <v>0</v>
      </c>
      <c r="Y10" s="2">
        <f t="shared" si="2"/>
        <v>0</v>
      </c>
      <c r="Z10" s="36">
        <f t="shared" si="9"/>
        <v>0</v>
      </c>
      <c r="AA10" s="44">
        <v>0</v>
      </c>
      <c r="AB10" s="56">
        <f t="shared" si="10"/>
        <v>0</v>
      </c>
      <c r="AC10" s="55">
        <f t="shared" si="11"/>
        <v>0</v>
      </c>
      <c r="AD10" s="114">
        <f t="shared" si="12"/>
        <v>0</v>
      </c>
      <c r="AE10" s="55"/>
      <c r="AF10" s="250"/>
      <c r="AG10" s="250"/>
      <c r="AH10" s="250"/>
      <c r="AI10" s="250"/>
      <c r="AJ10" s="250"/>
      <c r="AK10" s="250"/>
      <c r="AL10" s="250"/>
      <c r="AM10" s="250"/>
    </row>
    <row r="11" spans="1:39" ht="12.75">
      <c r="A11" s="272" t="s">
        <v>53</v>
      </c>
      <c r="B11" s="20"/>
      <c r="C11" s="8"/>
      <c r="D11" s="8"/>
      <c r="E11" s="34"/>
      <c r="F11" s="140">
        <f t="shared" si="3"/>
        <v>0</v>
      </c>
      <c r="G11" s="134"/>
      <c r="H11" s="141">
        <f t="shared" si="4"/>
        <v>0</v>
      </c>
      <c r="I11" s="11"/>
      <c r="J11" s="8"/>
      <c r="K11" s="8"/>
      <c r="L11" s="34"/>
      <c r="M11" s="140">
        <f t="shared" si="5"/>
        <v>0</v>
      </c>
      <c r="N11" s="134"/>
      <c r="O11" s="141">
        <f t="shared" si="6"/>
        <v>0</v>
      </c>
      <c r="P11" s="11"/>
      <c r="Q11" s="8"/>
      <c r="R11" s="8"/>
      <c r="S11" s="34"/>
      <c r="T11" s="145">
        <f t="shared" si="7"/>
        <v>0</v>
      </c>
      <c r="U11" s="134"/>
      <c r="V11" s="141">
        <f t="shared" si="8"/>
        <v>0</v>
      </c>
      <c r="W11" s="10">
        <f t="shared" si="0"/>
        <v>0</v>
      </c>
      <c r="X11" s="2">
        <f t="shared" si="1"/>
        <v>0</v>
      </c>
      <c r="Y11" s="2">
        <f t="shared" si="2"/>
        <v>0</v>
      </c>
      <c r="Z11" s="36">
        <f t="shared" si="9"/>
        <v>0</v>
      </c>
      <c r="AA11" s="44">
        <v>0</v>
      </c>
      <c r="AB11" s="56">
        <f t="shared" si="10"/>
        <v>0</v>
      </c>
      <c r="AC11" s="55">
        <f t="shared" si="11"/>
        <v>0</v>
      </c>
      <c r="AD11" s="114">
        <f t="shared" si="12"/>
        <v>0</v>
      </c>
      <c r="AE11" s="55"/>
      <c r="AF11" s="250"/>
      <c r="AG11" s="250"/>
      <c r="AH11" s="250"/>
      <c r="AI11" s="250"/>
      <c r="AJ11" s="250"/>
      <c r="AK11" s="250"/>
      <c r="AL11" s="250"/>
      <c r="AM11" s="250"/>
    </row>
    <row r="12" spans="1:39" ht="12.75">
      <c r="A12" s="272" t="s">
        <v>54</v>
      </c>
      <c r="B12" s="20"/>
      <c r="C12" s="8"/>
      <c r="D12" s="8"/>
      <c r="E12" s="34"/>
      <c r="F12" s="140">
        <f t="shared" si="3"/>
        <v>0</v>
      </c>
      <c r="G12" s="134"/>
      <c r="H12" s="141">
        <f t="shared" si="4"/>
        <v>0</v>
      </c>
      <c r="I12" s="11"/>
      <c r="J12" s="8"/>
      <c r="K12" s="8"/>
      <c r="L12" s="34"/>
      <c r="M12" s="140">
        <f t="shared" si="5"/>
        <v>0</v>
      </c>
      <c r="N12" s="134"/>
      <c r="O12" s="141">
        <f t="shared" si="6"/>
        <v>0</v>
      </c>
      <c r="P12" s="11"/>
      <c r="Q12" s="8"/>
      <c r="R12" s="8"/>
      <c r="S12" s="34"/>
      <c r="T12" s="145">
        <f t="shared" si="7"/>
        <v>0</v>
      </c>
      <c r="U12" s="134"/>
      <c r="V12" s="141">
        <f t="shared" si="8"/>
        <v>0</v>
      </c>
      <c r="W12" s="10">
        <f t="shared" si="0"/>
        <v>0</v>
      </c>
      <c r="X12" s="2">
        <f t="shared" si="1"/>
        <v>0</v>
      </c>
      <c r="Y12" s="2">
        <f t="shared" si="2"/>
        <v>0</v>
      </c>
      <c r="Z12" s="36">
        <f t="shared" si="9"/>
        <v>0</v>
      </c>
      <c r="AA12" s="44">
        <v>0</v>
      </c>
      <c r="AB12" s="56">
        <f t="shared" si="10"/>
        <v>0</v>
      </c>
      <c r="AC12" s="55">
        <f t="shared" si="11"/>
        <v>0</v>
      </c>
      <c r="AD12" s="114">
        <f t="shared" si="12"/>
        <v>0</v>
      </c>
      <c r="AE12" s="55"/>
      <c r="AF12" s="250"/>
      <c r="AG12" s="250"/>
      <c r="AH12" s="250"/>
      <c r="AI12" s="250"/>
      <c r="AJ12" s="250"/>
      <c r="AK12" s="250"/>
      <c r="AL12" s="250"/>
      <c r="AM12" s="250"/>
    </row>
    <row r="13" spans="1:39" ht="12.75">
      <c r="A13" s="272" t="s">
        <v>55</v>
      </c>
      <c r="B13" s="20"/>
      <c r="C13" s="8"/>
      <c r="D13" s="8"/>
      <c r="E13" s="34"/>
      <c r="F13" s="140">
        <f t="shared" si="3"/>
        <v>0</v>
      </c>
      <c r="G13" s="134"/>
      <c r="H13" s="141">
        <f t="shared" si="4"/>
        <v>0</v>
      </c>
      <c r="I13" s="11"/>
      <c r="J13" s="8"/>
      <c r="K13" s="8"/>
      <c r="L13" s="34"/>
      <c r="M13" s="140">
        <f t="shared" si="5"/>
        <v>0</v>
      </c>
      <c r="N13" s="134"/>
      <c r="O13" s="141">
        <f t="shared" si="6"/>
        <v>0</v>
      </c>
      <c r="P13" s="11"/>
      <c r="Q13" s="8"/>
      <c r="R13" s="8"/>
      <c r="S13" s="34"/>
      <c r="T13" s="145">
        <f t="shared" si="7"/>
        <v>0</v>
      </c>
      <c r="U13" s="134"/>
      <c r="V13" s="141">
        <f t="shared" si="8"/>
        <v>0</v>
      </c>
      <c r="W13" s="10">
        <f t="shared" si="0"/>
        <v>0</v>
      </c>
      <c r="X13" s="2">
        <f t="shared" si="1"/>
        <v>0</v>
      </c>
      <c r="Y13" s="2">
        <f t="shared" si="2"/>
        <v>0</v>
      </c>
      <c r="Z13" s="36">
        <f t="shared" si="9"/>
        <v>0</v>
      </c>
      <c r="AA13" s="44">
        <v>0</v>
      </c>
      <c r="AB13" s="56">
        <f t="shared" si="10"/>
        <v>0</v>
      </c>
      <c r="AC13" s="55">
        <f t="shared" si="11"/>
        <v>0</v>
      </c>
      <c r="AD13" s="114">
        <f t="shared" si="12"/>
        <v>0</v>
      </c>
      <c r="AE13" s="55"/>
      <c r="AF13" s="250"/>
      <c r="AG13" s="250"/>
      <c r="AH13" s="250"/>
      <c r="AI13" s="250"/>
      <c r="AJ13" s="250"/>
      <c r="AK13" s="250"/>
      <c r="AL13" s="250"/>
      <c r="AM13" s="250"/>
    </row>
    <row r="14" spans="1:39" ht="12.75">
      <c r="A14" s="272" t="s">
        <v>56</v>
      </c>
      <c r="B14" s="20"/>
      <c r="C14" s="8"/>
      <c r="D14" s="8"/>
      <c r="E14" s="34"/>
      <c r="F14" s="140">
        <f t="shared" si="3"/>
        <v>0</v>
      </c>
      <c r="G14" s="134"/>
      <c r="H14" s="141">
        <f t="shared" si="4"/>
        <v>0</v>
      </c>
      <c r="I14" s="11"/>
      <c r="J14" s="8"/>
      <c r="K14" s="8"/>
      <c r="L14" s="34"/>
      <c r="M14" s="140">
        <f t="shared" si="5"/>
        <v>0</v>
      </c>
      <c r="N14" s="134"/>
      <c r="O14" s="141">
        <f t="shared" si="6"/>
        <v>0</v>
      </c>
      <c r="P14" s="11"/>
      <c r="Q14" s="8"/>
      <c r="R14" s="8"/>
      <c r="S14" s="34"/>
      <c r="T14" s="145">
        <f t="shared" si="7"/>
        <v>0</v>
      </c>
      <c r="U14" s="134"/>
      <c r="V14" s="141">
        <f t="shared" si="8"/>
        <v>0</v>
      </c>
      <c r="W14" s="10">
        <f t="shared" si="0"/>
        <v>0</v>
      </c>
      <c r="X14" s="2">
        <f t="shared" si="1"/>
        <v>0</v>
      </c>
      <c r="Y14" s="2">
        <f t="shared" si="2"/>
        <v>0</v>
      </c>
      <c r="Z14" s="36">
        <f t="shared" si="9"/>
        <v>0</v>
      </c>
      <c r="AA14" s="44">
        <v>0</v>
      </c>
      <c r="AB14" s="56">
        <f t="shared" si="10"/>
        <v>0</v>
      </c>
      <c r="AC14" s="55">
        <f t="shared" si="11"/>
        <v>0</v>
      </c>
      <c r="AD14" s="114">
        <f t="shared" si="12"/>
        <v>0</v>
      </c>
      <c r="AE14" s="55"/>
      <c r="AF14" s="250"/>
      <c r="AG14" s="250"/>
      <c r="AH14" s="250"/>
      <c r="AI14" s="250"/>
      <c r="AJ14" s="250"/>
      <c r="AK14" s="250"/>
      <c r="AL14" s="250"/>
      <c r="AM14" s="250"/>
    </row>
    <row r="15" spans="1:39" ht="12.75">
      <c r="A15" s="272" t="s">
        <v>57</v>
      </c>
      <c r="B15" s="21">
        <v>1560</v>
      </c>
      <c r="C15" s="2">
        <v>1353</v>
      </c>
      <c r="D15" s="2">
        <v>1353</v>
      </c>
      <c r="E15" s="36">
        <v>1357</v>
      </c>
      <c r="F15" s="140">
        <v>5950</v>
      </c>
      <c r="G15" s="135">
        <v>5923</v>
      </c>
      <c r="H15" s="141">
        <f t="shared" si="4"/>
        <v>-27</v>
      </c>
      <c r="I15" s="10">
        <v>27</v>
      </c>
      <c r="J15" s="2">
        <v>27</v>
      </c>
      <c r="K15" s="2">
        <v>27</v>
      </c>
      <c r="L15" s="36">
        <v>27</v>
      </c>
      <c r="M15" s="140">
        <v>115</v>
      </c>
      <c r="N15" s="135">
        <v>105</v>
      </c>
      <c r="O15" s="141">
        <f t="shared" si="6"/>
        <v>-10</v>
      </c>
      <c r="P15" s="10">
        <v>1450</v>
      </c>
      <c r="Q15" s="2">
        <v>1059</v>
      </c>
      <c r="R15" s="2">
        <v>1059</v>
      </c>
      <c r="S15" s="36">
        <v>1059</v>
      </c>
      <c r="T15" s="145">
        <v>4200</v>
      </c>
      <c r="U15" s="135">
        <v>4180</v>
      </c>
      <c r="V15" s="141">
        <f t="shared" si="8"/>
        <v>-20</v>
      </c>
      <c r="W15" s="10">
        <f t="shared" si="0"/>
        <v>3037</v>
      </c>
      <c r="X15" s="2">
        <f t="shared" si="1"/>
        <v>2439</v>
      </c>
      <c r="Y15" s="2">
        <f t="shared" si="2"/>
        <v>2439</v>
      </c>
      <c r="Z15" s="36">
        <f t="shared" si="9"/>
        <v>2350</v>
      </c>
      <c r="AA15" s="44">
        <v>10265</v>
      </c>
      <c r="AB15" s="56">
        <f t="shared" si="10"/>
        <v>10265</v>
      </c>
      <c r="AC15" s="55">
        <f t="shared" si="11"/>
        <v>10208</v>
      </c>
      <c r="AD15" s="114">
        <f t="shared" si="12"/>
        <v>-57</v>
      </c>
      <c r="AE15" s="55">
        <f>ROUND(AC15/AB15*100,1)</f>
        <v>99.4</v>
      </c>
      <c r="AF15" s="250"/>
      <c r="AG15" s="250"/>
      <c r="AH15" s="250"/>
      <c r="AI15" s="250"/>
      <c r="AJ15" s="250"/>
      <c r="AK15" s="250"/>
      <c r="AL15" s="250"/>
      <c r="AM15" s="250"/>
    </row>
    <row r="16" spans="1:39" ht="12.75">
      <c r="A16" s="272" t="s">
        <v>58</v>
      </c>
      <c r="B16" s="21">
        <v>41</v>
      </c>
      <c r="C16" s="2">
        <v>41</v>
      </c>
      <c r="D16" s="2">
        <v>41</v>
      </c>
      <c r="E16" s="36">
        <v>42</v>
      </c>
      <c r="F16" s="140">
        <v>162</v>
      </c>
      <c r="G16" s="135">
        <v>132</v>
      </c>
      <c r="H16" s="141">
        <f t="shared" si="4"/>
        <v>-30</v>
      </c>
      <c r="I16" s="10">
        <v>1430</v>
      </c>
      <c r="J16" s="2">
        <v>1403</v>
      </c>
      <c r="K16" s="2">
        <v>1402</v>
      </c>
      <c r="L16" s="36">
        <v>1378</v>
      </c>
      <c r="M16" s="140">
        <v>6073</v>
      </c>
      <c r="N16" s="135">
        <v>6053</v>
      </c>
      <c r="O16" s="141">
        <f t="shared" si="6"/>
        <v>-20</v>
      </c>
      <c r="P16" s="10">
        <v>526</v>
      </c>
      <c r="Q16" s="2">
        <v>524</v>
      </c>
      <c r="R16" s="2">
        <v>525</v>
      </c>
      <c r="S16" s="36">
        <v>525</v>
      </c>
      <c r="T16" s="145">
        <v>1000</v>
      </c>
      <c r="U16" s="135">
        <v>967</v>
      </c>
      <c r="V16" s="141">
        <f t="shared" si="8"/>
        <v>-33</v>
      </c>
      <c r="W16" s="10">
        <f t="shared" si="0"/>
        <v>1997</v>
      </c>
      <c r="X16" s="2">
        <f t="shared" si="1"/>
        <v>1968</v>
      </c>
      <c r="Y16" s="2">
        <f t="shared" si="2"/>
        <v>1968</v>
      </c>
      <c r="Z16" s="36">
        <f t="shared" si="9"/>
        <v>1302</v>
      </c>
      <c r="AA16" s="44">
        <v>7235</v>
      </c>
      <c r="AB16" s="56">
        <f t="shared" si="10"/>
        <v>7235</v>
      </c>
      <c r="AC16" s="55">
        <f t="shared" si="11"/>
        <v>7152</v>
      </c>
      <c r="AD16" s="114">
        <f t="shared" si="12"/>
        <v>-83</v>
      </c>
      <c r="AE16" s="55">
        <f>ROUND(AC16/AB16*100,1)</f>
        <v>98.9</v>
      </c>
      <c r="AF16" s="250"/>
      <c r="AG16" s="250"/>
      <c r="AH16" s="250"/>
      <c r="AI16" s="250"/>
      <c r="AJ16" s="250"/>
      <c r="AK16" s="250"/>
      <c r="AL16" s="250"/>
      <c r="AM16" s="250"/>
    </row>
    <row r="17" spans="1:39" ht="12.75">
      <c r="A17" s="272" t="s">
        <v>59</v>
      </c>
      <c r="B17" s="20"/>
      <c r="C17" s="8"/>
      <c r="D17" s="8"/>
      <c r="E17" s="34"/>
      <c r="F17" s="140">
        <f t="shared" si="3"/>
        <v>0</v>
      </c>
      <c r="G17" s="134"/>
      <c r="H17" s="141">
        <f t="shared" si="4"/>
        <v>0</v>
      </c>
      <c r="I17" s="11"/>
      <c r="J17" s="8"/>
      <c r="K17" s="8"/>
      <c r="L17" s="34"/>
      <c r="M17" s="140">
        <f t="shared" si="5"/>
        <v>0</v>
      </c>
      <c r="N17" s="134"/>
      <c r="O17" s="141">
        <f t="shared" si="6"/>
        <v>0</v>
      </c>
      <c r="P17" s="11"/>
      <c r="Q17" s="8"/>
      <c r="R17" s="8"/>
      <c r="S17" s="34"/>
      <c r="T17" s="145">
        <f t="shared" si="7"/>
        <v>0</v>
      </c>
      <c r="U17" s="134"/>
      <c r="V17" s="141">
        <f t="shared" si="8"/>
        <v>0</v>
      </c>
      <c r="W17" s="10">
        <f t="shared" si="0"/>
        <v>0</v>
      </c>
      <c r="X17" s="2">
        <f t="shared" si="1"/>
        <v>0</v>
      </c>
      <c r="Y17" s="2">
        <f t="shared" si="2"/>
        <v>0</v>
      </c>
      <c r="Z17" s="36">
        <f t="shared" si="9"/>
        <v>0</v>
      </c>
      <c r="AA17" s="44">
        <v>0</v>
      </c>
      <c r="AB17" s="56">
        <f t="shared" si="10"/>
        <v>0</v>
      </c>
      <c r="AC17" s="55">
        <f t="shared" si="11"/>
        <v>0</v>
      </c>
      <c r="AD17" s="114">
        <f t="shared" si="12"/>
        <v>0</v>
      </c>
      <c r="AE17" s="55"/>
      <c r="AF17" s="250"/>
      <c r="AG17" s="250"/>
      <c r="AH17" s="250"/>
      <c r="AI17" s="250"/>
      <c r="AJ17" s="250"/>
      <c r="AK17" s="250"/>
      <c r="AL17" s="250"/>
      <c r="AM17" s="250"/>
    </row>
    <row r="18" spans="1:39" ht="12.75">
      <c r="A18" s="272" t="s">
        <v>60</v>
      </c>
      <c r="B18" s="21">
        <v>40</v>
      </c>
      <c r="C18" s="2">
        <v>41</v>
      </c>
      <c r="D18" s="2">
        <v>45</v>
      </c>
      <c r="E18" s="36">
        <v>44</v>
      </c>
      <c r="F18" s="140">
        <v>272</v>
      </c>
      <c r="G18" s="135">
        <v>248</v>
      </c>
      <c r="H18" s="141">
        <f t="shared" si="4"/>
        <v>-24</v>
      </c>
      <c r="I18" s="10">
        <v>1140</v>
      </c>
      <c r="J18" s="2">
        <v>1200</v>
      </c>
      <c r="K18" s="2">
        <v>1320</v>
      </c>
      <c r="L18" s="36">
        <v>1280</v>
      </c>
      <c r="M18" s="140">
        <v>3660</v>
      </c>
      <c r="N18" s="135">
        <v>3658</v>
      </c>
      <c r="O18" s="141">
        <f t="shared" si="6"/>
        <v>-2</v>
      </c>
      <c r="P18" s="10">
        <v>448</v>
      </c>
      <c r="Q18" s="2">
        <v>474</v>
      </c>
      <c r="R18" s="2">
        <v>452</v>
      </c>
      <c r="S18" s="36">
        <v>401</v>
      </c>
      <c r="T18" s="145">
        <v>2350</v>
      </c>
      <c r="U18" s="135">
        <v>2311</v>
      </c>
      <c r="V18" s="141">
        <f t="shared" si="8"/>
        <v>-39</v>
      </c>
      <c r="W18" s="10">
        <f t="shared" si="0"/>
        <v>1628</v>
      </c>
      <c r="X18" s="2">
        <f t="shared" si="1"/>
        <v>1715</v>
      </c>
      <c r="Y18" s="2">
        <f t="shared" si="2"/>
        <v>1817</v>
      </c>
      <c r="Z18" s="36">
        <f t="shared" si="9"/>
        <v>1122</v>
      </c>
      <c r="AA18" s="44">
        <v>6282</v>
      </c>
      <c r="AB18" s="56">
        <f t="shared" si="10"/>
        <v>6282</v>
      </c>
      <c r="AC18" s="55">
        <f t="shared" si="11"/>
        <v>6217</v>
      </c>
      <c r="AD18" s="114">
        <f t="shared" si="12"/>
        <v>-65</v>
      </c>
      <c r="AE18" s="55">
        <f>ROUND(AC18/AB18*100,1)</f>
        <v>99</v>
      </c>
      <c r="AF18" s="250"/>
      <c r="AG18" s="250"/>
      <c r="AH18" s="250"/>
      <c r="AI18" s="250"/>
      <c r="AJ18" s="250"/>
      <c r="AK18" s="250"/>
      <c r="AL18" s="250"/>
      <c r="AM18" s="250"/>
    </row>
    <row r="19" spans="1:39" ht="12.75">
      <c r="A19" s="272" t="s">
        <v>61</v>
      </c>
      <c r="B19" s="21">
        <v>639</v>
      </c>
      <c r="C19" s="2">
        <v>639</v>
      </c>
      <c r="D19" s="2">
        <v>639</v>
      </c>
      <c r="E19" s="36">
        <v>570</v>
      </c>
      <c r="F19" s="140">
        <v>1900</v>
      </c>
      <c r="G19" s="135">
        <v>1884</v>
      </c>
      <c r="H19" s="141">
        <f t="shared" si="4"/>
        <v>-16</v>
      </c>
      <c r="I19" s="10">
        <v>160</v>
      </c>
      <c r="J19" s="2">
        <v>303</v>
      </c>
      <c r="K19" s="2">
        <v>303</v>
      </c>
      <c r="L19" s="36">
        <v>235</v>
      </c>
      <c r="M19" s="140">
        <v>700</v>
      </c>
      <c r="N19" s="135">
        <v>671</v>
      </c>
      <c r="O19" s="141">
        <f t="shared" si="6"/>
        <v>-29</v>
      </c>
      <c r="P19" s="10">
        <v>274</v>
      </c>
      <c r="Q19" s="2">
        <v>274</v>
      </c>
      <c r="R19" s="2">
        <v>274</v>
      </c>
      <c r="S19" s="36">
        <v>207</v>
      </c>
      <c r="T19" s="145">
        <v>900</v>
      </c>
      <c r="U19" s="135">
        <v>876</v>
      </c>
      <c r="V19" s="141">
        <f t="shared" si="8"/>
        <v>-24</v>
      </c>
      <c r="W19" s="10">
        <f t="shared" si="0"/>
        <v>1073</v>
      </c>
      <c r="X19" s="2">
        <f t="shared" si="1"/>
        <v>1216</v>
      </c>
      <c r="Y19" s="2">
        <f t="shared" si="2"/>
        <v>1216</v>
      </c>
      <c r="Z19" s="36">
        <f t="shared" si="9"/>
        <v>-5</v>
      </c>
      <c r="AA19" s="44">
        <v>3500</v>
      </c>
      <c r="AB19" s="56">
        <f t="shared" si="10"/>
        <v>3500</v>
      </c>
      <c r="AC19" s="55">
        <f t="shared" si="11"/>
        <v>3431</v>
      </c>
      <c r="AD19" s="114">
        <f t="shared" si="12"/>
        <v>-69</v>
      </c>
      <c r="AE19" s="55">
        <f>ROUND(AC19/AB19*100,1)</f>
        <v>98</v>
      </c>
      <c r="AF19" s="250"/>
      <c r="AG19" s="250"/>
      <c r="AH19" s="250"/>
      <c r="AI19" s="250"/>
      <c r="AJ19" s="250"/>
      <c r="AK19" s="250"/>
      <c r="AL19" s="250"/>
      <c r="AM19" s="250"/>
    </row>
    <row r="20" spans="1:39" ht="12.75">
      <c r="A20" s="272" t="s">
        <v>62</v>
      </c>
      <c r="B20" s="21">
        <v>2251</v>
      </c>
      <c r="C20" s="2">
        <v>1592</v>
      </c>
      <c r="D20" s="2">
        <v>1590</v>
      </c>
      <c r="E20" s="36">
        <v>1590</v>
      </c>
      <c r="F20" s="140">
        <v>8250</v>
      </c>
      <c r="G20" s="135">
        <v>8246</v>
      </c>
      <c r="H20" s="141">
        <f t="shared" si="4"/>
        <v>-4</v>
      </c>
      <c r="I20" s="10">
        <v>47</v>
      </c>
      <c r="J20" s="2">
        <v>34</v>
      </c>
      <c r="K20" s="2">
        <v>33</v>
      </c>
      <c r="L20" s="36">
        <v>33</v>
      </c>
      <c r="M20" s="140">
        <v>160</v>
      </c>
      <c r="N20" s="135">
        <v>160</v>
      </c>
      <c r="O20" s="141">
        <f t="shared" si="6"/>
        <v>0</v>
      </c>
      <c r="P20" s="10">
        <v>671</v>
      </c>
      <c r="Q20" s="2">
        <v>474</v>
      </c>
      <c r="R20" s="2">
        <v>474</v>
      </c>
      <c r="S20" s="36">
        <v>474</v>
      </c>
      <c r="T20" s="145">
        <v>2200</v>
      </c>
      <c r="U20" s="135">
        <v>2165</v>
      </c>
      <c r="V20" s="141">
        <f t="shared" si="8"/>
        <v>-35</v>
      </c>
      <c r="W20" s="10">
        <f t="shared" si="0"/>
        <v>2969</v>
      </c>
      <c r="X20" s="2">
        <f t="shared" si="1"/>
        <v>2100</v>
      </c>
      <c r="Y20" s="2">
        <f t="shared" si="2"/>
        <v>2097</v>
      </c>
      <c r="Z20" s="36">
        <f t="shared" si="9"/>
        <v>3444</v>
      </c>
      <c r="AA20" s="44">
        <v>10610</v>
      </c>
      <c r="AB20" s="56">
        <f t="shared" si="10"/>
        <v>10610</v>
      </c>
      <c r="AC20" s="55">
        <f t="shared" si="11"/>
        <v>10571</v>
      </c>
      <c r="AD20" s="114">
        <f t="shared" si="12"/>
        <v>-39</v>
      </c>
      <c r="AE20" s="55">
        <f>ROUND(AC20/AB20*100,1)</f>
        <v>99.6</v>
      </c>
      <c r="AF20" s="250"/>
      <c r="AG20" s="250"/>
      <c r="AH20" s="250"/>
      <c r="AI20" s="250"/>
      <c r="AJ20" s="250"/>
      <c r="AK20" s="250"/>
      <c r="AL20" s="250"/>
      <c r="AM20" s="250"/>
    </row>
    <row r="21" spans="1:39" ht="12.75">
      <c r="A21" s="272" t="s">
        <v>63</v>
      </c>
      <c r="B21" s="21">
        <v>119</v>
      </c>
      <c r="C21" s="2">
        <v>106</v>
      </c>
      <c r="D21" s="2">
        <v>99</v>
      </c>
      <c r="E21" s="36">
        <v>113</v>
      </c>
      <c r="F21" s="140">
        <v>440</v>
      </c>
      <c r="G21" s="135">
        <v>411</v>
      </c>
      <c r="H21" s="141">
        <f t="shared" si="4"/>
        <v>-29</v>
      </c>
      <c r="I21" s="10">
        <v>2130</v>
      </c>
      <c r="J21" s="2">
        <v>1912</v>
      </c>
      <c r="K21" s="2">
        <v>1773</v>
      </c>
      <c r="L21" s="36">
        <v>2035</v>
      </c>
      <c r="M21" s="140">
        <v>7059</v>
      </c>
      <c r="N21" s="135">
        <v>7059</v>
      </c>
      <c r="O21" s="141">
        <f t="shared" si="6"/>
        <v>0</v>
      </c>
      <c r="P21" s="10">
        <v>1696</v>
      </c>
      <c r="Q21" s="2">
        <v>1522</v>
      </c>
      <c r="R21" s="2">
        <v>1412</v>
      </c>
      <c r="S21" s="36">
        <v>1620</v>
      </c>
      <c r="T21" s="145">
        <v>6200</v>
      </c>
      <c r="U21" s="135">
        <v>6138</v>
      </c>
      <c r="V21" s="141">
        <f t="shared" si="8"/>
        <v>-62</v>
      </c>
      <c r="W21" s="10">
        <f t="shared" si="0"/>
        <v>3945</v>
      </c>
      <c r="X21" s="2">
        <f t="shared" si="1"/>
        <v>3540</v>
      </c>
      <c r="Y21" s="2">
        <f t="shared" si="2"/>
        <v>3284</v>
      </c>
      <c r="Z21" s="36">
        <f t="shared" si="9"/>
        <v>2930</v>
      </c>
      <c r="AA21" s="44">
        <v>13699</v>
      </c>
      <c r="AB21" s="56">
        <f t="shared" si="10"/>
        <v>13699</v>
      </c>
      <c r="AC21" s="55">
        <f t="shared" si="11"/>
        <v>13608</v>
      </c>
      <c r="AD21" s="114">
        <f t="shared" si="12"/>
        <v>-91</v>
      </c>
      <c r="AE21" s="55">
        <f>ROUND(AC21/AB21*100,1)</f>
        <v>99.3</v>
      </c>
      <c r="AF21" s="250"/>
      <c r="AG21" s="250"/>
      <c r="AH21" s="250"/>
      <c r="AI21" s="250"/>
      <c r="AJ21" s="250"/>
      <c r="AK21" s="250"/>
      <c r="AL21" s="250"/>
      <c r="AM21" s="250"/>
    </row>
    <row r="22" spans="1:39" ht="12.75">
      <c r="A22" s="272" t="s">
        <v>64</v>
      </c>
      <c r="B22" s="21">
        <v>541</v>
      </c>
      <c r="C22" s="2">
        <v>541</v>
      </c>
      <c r="D22" s="2">
        <v>482</v>
      </c>
      <c r="E22" s="36">
        <v>575</v>
      </c>
      <c r="F22" s="140">
        <v>2200</v>
      </c>
      <c r="G22" s="135">
        <v>2184</v>
      </c>
      <c r="H22" s="141">
        <f t="shared" si="4"/>
        <v>-16</v>
      </c>
      <c r="I22" s="10">
        <v>16</v>
      </c>
      <c r="J22" s="2">
        <v>16</v>
      </c>
      <c r="K22" s="2">
        <v>14</v>
      </c>
      <c r="L22" s="36">
        <v>18</v>
      </c>
      <c r="M22" s="140">
        <v>75</v>
      </c>
      <c r="N22" s="135">
        <v>67</v>
      </c>
      <c r="O22" s="141">
        <f t="shared" si="6"/>
        <v>-8</v>
      </c>
      <c r="P22" s="10">
        <v>889</v>
      </c>
      <c r="Q22" s="2">
        <v>889</v>
      </c>
      <c r="R22" s="2">
        <v>790</v>
      </c>
      <c r="S22" s="36">
        <v>944</v>
      </c>
      <c r="T22" s="145">
        <v>3500</v>
      </c>
      <c r="U22" s="135">
        <v>3479</v>
      </c>
      <c r="V22" s="141">
        <f t="shared" si="8"/>
        <v>-21</v>
      </c>
      <c r="W22" s="10">
        <f t="shared" si="0"/>
        <v>1446</v>
      </c>
      <c r="X22" s="2">
        <f t="shared" si="1"/>
        <v>1446</v>
      </c>
      <c r="Y22" s="2">
        <f t="shared" si="2"/>
        <v>1286</v>
      </c>
      <c r="Z22" s="36">
        <f t="shared" si="9"/>
        <v>1597</v>
      </c>
      <c r="AA22" s="44">
        <v>5775</v>
      </c>
      <c r="AB22" s="56">
        <f t="shared" si="10"/>
        <v>5775</v>
      </c>
      <c r="AC22" s="55">
        <f t="shared" si="11"/>
        <v>5730</v>
      </c>
      <c r="AD22" s="114">
        <f t="shared" si="12"/>
        <v>-45</v>
      </c>
      <c r="AE22" s="55">
        <f>ROUND(AC22/AB22*100,1)</f>
        <v>99.2</v>
      </c>
      <c r="AF22" s="250"/>
      <c r="AG22" s="250"/>
      <c r="AH22" s="250"/>
      <c r="AI22" s="250"/>
      <c r="AJ22" s="250"/>
      <c r="AK22" s="250"/>
      <c r="AL22" s="250"/>
      <c r="AM22" s="250"/>
    </row>
    <row r="23" spans="1:39" ht="12.75">
      <c r="A23" s="272" t="s">
        <v>87</v>
      </c>
      <c r="B23" s="20"/>
      <c r="C23" s="8"/>
      <c r="D23" s="8"/>
      <c r="E23" s="34"/>
      <c r="F23" s="140">
        <f t="shared" si="3"/>
        <v>0</v>
      </c>
      <c r="G23" s="134"/>
      <c r="H23" s="141">
        <f t="shared" si="4"/>
        <v>0</v>
      </c>
      <c r="I23" s="11"/>
      <c r="J23" s="8"/>
      <c r="K23" s="8"/>
      <c r="L23" s="34"/>
      <c r="M23" s="140">
        <f t="shared" si="5"/>
        <v>0</v>
      </c>
      <c r="N23" s="134"/>
      <c r="O23" s="141">
        <f t="shared" si="6"/>
        <v>0</v>
      </c>
      <c r="P23" s="11"/>
      <c r="Q23" s="8"/>
      <c r="R23" s="8"/>
      <c r="S23" s="34"/>
      <c r="T23" s="145">
        <f t="shared" si="7"/>
        <v>0</v>
      </c>
      <c r="U23" s="134"/>
      <c r="V23" s="141">
        <f t="shared" si="8"/>
        <v>0</v>
      </c>
      <c r="W23" s="10">
        <f t="shared" si="0"/>
        <v>0</v>
      </c>
      <c r="X23" s="2">
        <f t="shared" si="1"/>
        <v>0</v>
      </c>
      <c r="Y23" s="2">
        <f t="shared" si="2"/>
        <v>0</v>
      </c>
      <c r="Z23" s="36">
        <f t="shared" si="9"/>
        <v>0</v>
      </c>
      <c r="AA23" s="44">
        <v>0</v>
      </c>
      <c r="AB23" s="56">
        <f t="shared" si="10"/>
        <v>0</v>
      </c>
      <c r="AC23" s="55">
        <f t="shared" si="11"/>
        <v>0</v>
      </c>
      <c r="AD23" s="114">
        <f t="shared" si="12"/>
        <v>0</v>
      </c>
      <c r="AE23" s="55"/>
      <c r="AF23" s="250"/>
      <c r="AG23" s="250"/>
      <c r="AH23" s="250"/>
      <c r="AI23" s="250"/>
      <c r="AJ23" s="250"/>
      <c r="AK23" s="250"/>
      <c r="AL23" s="250"/>
      <c r="AM23" s="250"/>
    </row>
    <row r="24" spans="1:39" ht="12.75">
      <c r="A24" s="272" t="s">
        <v>65</v>
      </c>
      <c r="B24" s="20"/>
      <c r="C24" s="8"/>
      <c r="D24" s="8"/>
      <c r="E24" s="34"/>
      <c r="F24" s="140">
        <f t="shared" si="3"/>
        <v>0</v>
      </c>
      <c r="G24" s="134"/>
      <c r="H24" s="141">
        <f t="shared" si="4"/>
        <v>0</v>
      </c>
      <c r="I24" s="11"/>
      <c r="J24" s="8"/>
      <c r="K24" s="8"/>
      <c r="L24" s="34"/>
      <c r="M24" s="140">
        <f t="shared" si="5"/>
        <v>0</v>
      </c>
      <c r="N24" s="134"/>
      <c r="O24" s="141">
        <f t="shared" si="6"/>
        <v>0</v>
      </c>
      <c r="P24" s="11"/>
      <c r="Q24" s="8"/>
      <c r="R24" s="8"/>
      <c r="S24" s="34"/>
      <c r="T24" s="145">
        <f t="shared" si="7"/>
        <v>0</v>
      </c>
      <c r="U24" s="134"/>
      <c r="V24" s="141">
        <f t="shared" si="8"/>
        <v>0</v>
      </c>
      <c r="W24" s="10">
        <f t="shared" si="0"/>
        <v>0</v>
      </c>
      <c r="X24" s="2">
        <f t="shared" si="1"/>
        <v>0</v>
      </c>
      <c r="Y24" s="2">
        <f t="shared" si="2"/>
        <v>0</v>
      </c>
      <c r="Z24" s="36">
        <f t="shared" si="9"/>
        <v>0</v>
      </c>
      <c r="AA24" s="44">
        <v>0</v>
      </c>
      <c r="AB24" s="56">
        <f t="shared" si="10"/>
        <v>0</v>
      </c>
      <c r="AC24" s="55">
        <f t="shared" si="11"/>
        <v>0</v>
      </c>
      <c r="AD24" s="114">
        <f t="shared" si="12"/>
        <v>0</v>
      </c>
      <c r="AE24" s="55"/>
      <c r="AF24" s="250"/>
      <c r="AG24" s="250"/>
      <c r="AH24" s="250"/>
      <c r="AI24" s="250"/>
      <c r="AJ24" s="250"/>
      <c r="AK24" s="250"/>
      <c r="AL24" s="250"/>
      <c r="AM24" s="250"/>
    </row>
    <row r="25" spans="1:39" ht="25.5">
      <c r="A25" s="256" t="s">
        <v>38</v>
      </c>
      <c r="B25" s="20"/>
      <c r="C25" s="8"/>
      <c r="D25" s="8"/>
      <c r="E25" s="34"/>
      <c r="F25" s="140">
        <f t="shared" si="3"/>
        <v>0</v>
      </c>
      <c r="G25" s="134"/>
      <c r="H25" s="141">
        <f t="shared" si="4"/>
        <v>0</v>
      </c>
      <c r="I25" s="11"/>
      <c r="J25" s="8"/>
      <c r="K25" s="8"/>
      <c r="L25" s="34"/>
      <c r="M25" s="140">
        <f t="shared" si="5"/>
        <v>0</v>
      </c>
      <c r="N25" s="134"/>
      <c r="O25" s="141">
        <f t="shared" si="6"/>
        <v>0</v>
      </c>
      <c r="P25" s="11"/>
      <c r="Q25" s="8"/>
      <c r="R25" s="8"/>
      <c r="S25" s="34"/>
      <c r="T25" s="145">
        <f t="shared" si="7"/>
        <v>0</v>
      </c>
      <c r="U25" s="134"/>
      <c r="V25" s="141">
        <f t="shared" si="8"/>
        <v>0</v>
      </c>
      <c r="W25" s="10">
        <f t="shared" si="0"/>
        <v>0</v>
      </c>
      <c r="X25" s="2">
        <f t="shared" si="1"/>
        <v>0</v>
      </c>
      <c r="Y25" s="2">
        <f t="shared" si="2"/>
        <v>0</v>
      </c>
      <c r="Z25" s="36">
        <f t="shared" si="9"/>
        <v>0</v>
      </c>
      <c r="AA25" s="44">
        <v>0</v>
      </c>
      <c r="AB25" s="56">
        <f t="shared" si="10"/>
        <v>0</v>
      </c>
      <c r="AC25" s="55">
        <f t="shared" si="11"/>
        <v>0</v>
      </c>
      <c r="AD25" s="114">
        <f t="shared" si="12"/>
        <v>0</v>
      </c>
      <c r="AE25" s="55"/>
      <c r="AF25" s="250"/>
      <c r="AG25" s="250"/>
      <c r="AH25" s="250"/>
      <c r="AI25" s="250"/>
      <c r="AJ25" s="250"/>
      <c r="AK25" s="250"/>
      <c r="AL25" s="250"/>
      <c r="AM25" s="250"/>
    </row>
    <row r="26" spans="1:39" ht="12.75">
      <c r="A26" s="274" t="s">
        <v>66</v>
      </c>
      <c r="B26" s="21">
        <v>6450</v>
      </c>
      <c r="C26" s="2">
        <v>6450</v>
      </c>
      <c r="D26" s="2">
        <v>5850</v>
      </c>
      <c r="E26" s="36">
        <v>4927</v>
      </c>
      <c r="F26" s="140">
        <v>26400</v>
      </c>
      <c r="G26" s="135">
        <v>26375</v>
      </c>
      <c r="H26" s="141">
        <f t="shared" si="4"/>
        <v>-25</v>
      </c>
      <c r="I26" s="10">
        <v>6000</v>
      </c>
      <c r="J26" s="2">
        <v>5100</v>
      </c>
      <c r="K26" s="2">
        <v>4500</v>
      </c>
      <c r="L26" s="36">
        <v>4200</v>
      </c>
      <c r="M26" s="140">
        <v>20200</v>
      </c>
      <c r="N26" s="135">
        <v>20178</v>
      </c>
      <c r="O26" s="141">
        <f t="shared" si="6"/>
        <v>-22</v>
      </c>
      <c r="P26" s="11">
        <v>7800</v>
      </c>
      <c r="Q26" s="2">
        <v>8000</v>
      </c>
      <c r="R26" s="2">
        <v>7580</v>
      </c>
      <c r="S26" s="36">
        <v>6100</v>
      </c>
      <c r="T26" s="145">
        <v>30000</v>
      </c>
      <c r="U26" s="135">
        <v>29887</v>
      </c>
      <c r="V26" s="141">
        <f t="shared" si="8"/>
        <v>-113</v>
      </c>
      <c r="W26" s="10">
        <f t="shared" si="0"/>
        <v>20250</v>
      </c>
      <c r="X26" s="2">
        <f t="shared" si="1"/>
        <v>19550</v>
      </c>
      <c r="Y26" s="2">
        <f t="shared" si="2"/>
        <v>17930</v>
      </c>
      <c r="Z26" s="36">
        <f t="shared" si="9"/>
        <v>18870</v>
      </c>
      <c r="AA26" s="44">
        <v>76600</v>
      </c>
      <c r="AB26" s="56">
        <f t="shared" si="10"/>
        <v>76600</v>
      </c>
      <c r="AC26" s="55">
        <f t="shared" si="11"/>
        <v>76440</v>
      </c>
      <c r="AD26" s="114">
        <f t="shared" si="12"/>
        <v>-160</v>
      </c>
      <c r="AE26" s="55">
        <f>ROUND(AC26/AB26*100,1)</f>
        <v>99.8</v>
      </c>
      <c r="AF26" s="250"/>
      <c r="AG26" s="250"/>
      <c r="AH26" s="250"/>
      <c r="AI26" s="250"/>
      <c r="AJ26" s="250"/>
      <c r="AK26" s="250"/>
      <c r="AL26" s="250"/>
      <c r="AM26" s="250"/>
    </row>
    <row r="27" spans="1:39" ht="12.75">
      <c r="A27" s="272" t="s">
        <v>67</v>
      </c>
      <c r="B27" s="20"/>
      <c r="C27" s="8"/>
      <c r="D27" s="8"/>
      <c r="E27" s="34"/>
      <c r="F27" s="140">
        <f t="shared" si="3"/>
        <v>0</v>
      </c>
      <c r="G27" s="134"/>
      <c r="H27" s="141">
        <f t="shared" si="4"/>
        <v>0</v>
      </c>
      <c r="I27" s="11"/>
      <c r="J27" s="8"/>
      <c r="K27" s="8"/>
      <c r="L27" s="34"/>
      <c r="M27" s="140">
        <f t="shared" si="5"/>
        <v>0</v>
      </c>
      <c r="N27" s="134"/>
      <c r="O27" s="141">
        <f t="shared" si="6"/>
        <v>0</v>
      </c>
      <c r="P27" s="11"/>
      <c r="Q27" s="8"/>
      <c r="R27" s="8"/>
      <c r="S27" s="34"/>
      <c r="T27" s="145">
        <f t="shared" si="7"/>
        <v>0</v>
      </c>
      <c r="U27" s="134"/>
      <c r="V27" s="141">
        <f t="shared" si="8"/>
        <v>0</v>
      </c>
      <c r="W27" s="10">
        <f t="shared" si="0"/>
        <v>0</v>
      </c>
      <c r="X27" s="2">
        <f t="shared" si="1"/>
        <v>0</v>
      </c>
      <c r="Y27" s="2">
        <f t="shared" si="2"/>
        <v>0</v>
      </c>
      <c r="Z27" s="36">
        <f t="shared" si="9"/>
        <v>0</v>
      </c>
      <c r="AA27" s="44">
        <v>0</v>
      </c>
      <c r="AB27" s="56">
        <f t="shared" si="10"/>
        <v>0</v>
      </c>
      <c r="AC27" s="55">
        <f t="shared" si="11"/>
        <v>0</v>
      </c>
      <c r="AD27" s="114">
        <f t="shared" si="12"/>
        <v>0</v>
      </c>
      <c r="AE27" s="55"/>
      <c r="AF27" s="250"/>
      <c r="AG27" s="250"/>
      <c r="AH27" s="250"/>
      <c r="AI27" s="250"/>
      <c r="AJ27" s="250"/>
      <c r="AK27" s="250"/>
      <c r="AL27" s="250"/>
      <c r="AM27" s="250"/>
    </row>
    <row r="28" spans="1:39" ht="12.75">
      <c r="A28" s="272" t="s">
        <v>68</v>
      </c>
      <c r="B28" s="20"/>
      <c r="C28" s="8"/>
      <c r="D28" s="8"/>
      <c r="E28" s="34"/>
      <c r="F28" s="140">
        <f t="shared" si="3"/>
        <v>0</v>
      </c>
      <c r="G28" s="134"/>
      <c r="H28" s="141">
        <f t="shared" si="4"/>
        <v>0</v>
      </c>
      <c r="I28" s="11"/>
      <c r="J28" s="8"/>
      <c r="K28" s="8"/>
      <c r="L28" s="34"/>
      <c r="M28" s="140">
        <f t="shared" si="5"/>
        <v>0</v>
      </c>
      <c r="N28" s="134"/>
      <c r="O28" s="141">
        <f t="shared" si="6"/>
        <v>0</v>
      </c>
      <c r="P28" s="11"/>
      <c r="Q28" s="8"/>
      <c r="R28" s="8"/>
      <c r="S28" s="34"/>
      <c r="T28" s="145">
        <f t="shared" si="7"/>
        <v>0</v>
      </c>
      <c r="U28" s="134"/>
      <c r="V28" s="141">
        <f t="shared" si="8"/>
        <v>0</v>
      </c>
      <c r="W28" s="10">
        <f t="shared" si="0"/>
        <v>0</v>
      </c>
      <c r="X28" s="2">
        <f t="shared" si="1"/>
        <v>0</v>
      </c>
      <c r="Y28" s="2">
        <f t="shared" si="2"/>
        <v>0</v>
      </c>
      <c r="Z28" s="36">
        <f t="shared" si="9"/>
        <v>0</v>
      </c>
      <c r="AA28" s="44">
        <v>0</v>
      </c>
      <c r="AB28" s="56">
        <f t="shared" si="10"/>
        <v>0</v>
      </c>
      <c r="AC28" s="55">
        <f t="shared" si="11"/>
        <v>0</v>
      </c>
      <c r="AD28" s="114">
        <f t="shared" si="12"/>
        <v>0</v>
      </c>
      <c r="AE28" s="55"/>
      <c r="AF28" s="250"/>
      <c r="AG28" s="250"/>
      <c r="AH28" s="250"/>
      <c r="AI28" s="250"/>
      <c r="AJ28" s="250"/>
      <c r="AK28" s="250"/>
      <c r="AL28" s="250"/>
      <c r="AM28" s="250"/>
    </row>
    <row r="29" spans="1:39" ht="12.75">
      <c r="A29" s="272" t="s">
        <v>69</v>
      </c>
      <c r="B29" s="21">
        <v>7</v>
      </c>
      <c r="C29" s="2">
        <v>6</v>
      </c>
      <c r="D29" s="2">
        <v>5</v>
      </c>
      <c r="E29" s="36">
        <v>5</v>
      </c>
      <c r="F29" s="140">
        <f t="shared" si="3"/>
        <v>23</v>
      </c>
      <c r="G29" s="135">
        <v>22</v>
      </c>
      <c r="H29" s="141">
        <f t="shared" si="4"/>
        <v>-1</v>
      </c>
      <c r="I29" s="10">
        <v>479</v>
      </c>
      <c r="J29" s="2">
        <v>553</v>
      </c>
      <c r="K29" s="2">
        <v>553</v>
      </c>
      <c r="L29" s="36">
        <v>555</v>
      </c>
      <c r="M29" s="140">
        <v>1676</v>
      </c>
      <c r="N29" s="135">
        <v>1676</v>
      </c>
      <c r="O29" s="141">
        <f t="shared" si="6"/>
        <v>0</v>
      </c>
      <c r="P29" s="10">
        <v>52</v>
      </c>
      <c r="Q29" s="2">
        <v>33</v>
      </c>
      <c r="R29" s="2">
        <v>33</v>
      </c>
      <c r="S29" s="36">
        <v>32</v>
      </c>
      <c r="T29" s="145">
        <v>300</v>
      </c>
      <c r="U29" s="135">
        <v>218</v>
      </c>
      <c r="V29" s="141">
        <f t="shared" si="8"/>
        <v>-82</v>
      </c>
      <c r="W29" s="10">
        <f t="shared" si="0"/>
        <v>538</v>
      </c>
      <c r="X29" s="2">
        <f t="shared" si="1"/>
        <v>592</v>
      </c>
      <c r="Y29" s="2">
        <f t="shared" si="2"/>
        <v>591</v>
      </c>
      <c r="Z29" s="36">
        <f t="shared" si="9"/>
        <v>278</v>
      </c>
      <c r="AA29" s="44">
        <v>1999</v>
      </c>
      <c r="AB29" s="56">
        <f t="shared" si="10"/>
        <v>1999</v>
      </c>
      <c r="AC29" s="55">
        <f t="shared" si="11"/>
        <v>1916</v>
      </c>
      <c r="AD29" s="114">
        <f t="shared" si="12"/>
        <v>-83</v>
      </c>
      <c r="AE29" s="55">
        <f aca="true" t="shared" si="13" ref="AE29:AE41">ROUND(AC29/AB29*100,1)</f>
        <v>95.8</v>
      </c>
      <c r="AF29" s="250"/>
      <c r="AG29" s="250"/>
      <c r="AH29" s="250"/>
      <c r="AI29" s="250"/>
      <c r="AJ29" s="250"/>
      <c r="AK29" s="250"/>
      <c r="AL29" s="250"/>
      <c r="AM29" s="250"/>
    </row>
    <row r="30" spans="1:39" ht="12.75">
      <c r="A30" s="275" t="s">
        <v>70</v>
      </c>
      <c r="B30" s="21">
        <v>21</v>
      </c>
      <c r="C30" s="2">
        <v>14</v>
      </c>
      <c r="D30" s="2">
        <v>13</v>
      </c>
      <c r="E30" s="36">
        <v>21</v>
      </c>
      <c r="F30" s="140">
        <v>33</v>
      </c>
      <c r="G30" s="135">
        <v>26</v>
      </c>
      <c r="H30" s="141">
        <f t="shared" si="4"/>
        <v>-7</v>
      </c>
      <c r="I30" s="10">
        <v>419</v>
      </c>
      <c r="J30" s="2">
        <v>280</v>
      </c>
      <c r="K30" s="2">
        <v>280</v>
      </c>
      <c r="L30" s="36">
        <v>419</v>
      </c>
      <c r="M30" s="140">
        <v>1500</v>
      </c>
      <c r="N30" s="135">
        <v>1476</v>
      </c>
      <c r="O30" s="141">
        <f t="shared" si="6"/>
        <v>-24</v>
      </c>
      <c r="P30" s="10">
        <v>84</v>
      </c>
      <c r="Q30" s="2">
        <v>56</v>
      </c>
      <c r="R30" s="2">
        <v>56</v>
      </c>
      <c r="S30" s="36">
        <v>84</v>
      </c>
      <c r="T30" s="145">
        <v>245</v>
      </c>
      <c r="U30" s="135">
        <v>220</v>
      </c>
      <c r="V30" s="141">
        <f t="shared" si="8"/>
        <v>-25</v>
      </c>
      <c r="W30" s="10">
        <f t="shared" si="0"/>
        <v>524</v>
      </c>
      <c r="X30" s="2">
        <f t="shared" si="1"/>
        <v>350</v>
      </c>
      <c r="Y30" s="2">
        <f t="shared" si="2"/>
        <v>349</v>
      </c>
      <c r="Z30" s="36">
        <f t="shared" si="9"/>
        <v>555</v>
      </c>
      <c r="AA30" s="44">
        <v>1778</v>
      </c>
      <c r="AB30" s="56">
        <f t="shared" si="10"/>
        <v>1778</v>
      </c>
      <c r="AC30" s="55">
        <f t="shared" si="11"/>
        <v>1722</v>
      </c>
      <c r="AD30" s="114">
        <f t="shared" si="12"/>
        <v>-56</v>
      </c>
      <c r="AE30" s="55">
        <f t="shared" si="13"/>
        <v>96.9</v>
      </c>
      <c r="AF30" s="250"/>
      <c r="AG30" s="250"/>
      <c r="AH30" s="250"/>
      <c r="AI30" s="250"/>
      <c r="AJ30" s="250"/>
      <c r="AK30" s="250"/>
      <c r="AL30" s="250"/>
      <c r="AM30" s="250"/>
    </row>
    <row r="31" spans="1:39" ht="12.75">
      <c r="A31" s="275" t="s">
        <v>71</v>
      </c>
      <c r="B31" s="21">
        <v>8</v>
      </c>
      <c r="C31" s="2">
        <v>9</v>
      </c>
      <c r="D31" s="2">
        <v>8</v>
      </c>
      <c r="E31" s="36">
        <v>8</v>
      </c>
      <c r="F31" s="140">
        <f t="shared" si="3"/>
        <v>33</v>
      </c>
      <c r="G31" s="135">
        <v>24</v>
      </c>
      <c r="H31" s="141">
        <f t="shared" si="4"/>
        <v>-9</v>
      </c>
      <c r="I31" s="10">
        <v>207</v>
      </c>
      <c r="J31" s="2">
        <v>206</v>
      </c>
      <c r="K31" s="2">
        <v>206</v>
      </c>
      <c r="L31" s="36">
        <v>206</v>
      </c>
      <c r="M31" s="140">
        <v>900</v>
      </c>
      <c r="N31" s="135">
        <v>879</v>
      </c>
      <c r="O31" s="141">
        <f t="shared" si="6"/>
        <v>-21</v>
      </c>
      <c r="P31" s="10">
        <v>611</v>
      </c>
      <c r="Q31" s="2">
        <v>610</v>
      </c>
      <c r="R31" s="2">
        <v>610</v>
      </c>
      <c r="S31" s="36">
        <v>610</v>
      </c>
      <c r="T31" s="145">
        <v>2200</v>
      </c>
      <c r="U31" s="135">
        <v>2086</v>
      </c>
      <c r="V31" s="141">
        <f t="shared" si="8"/>
        <v>-114</v>
      </c>
      <c r="W31" s="10">
        <f t="shared" si="0"/>
        <v>826</v>
      </c>
      <c r="X31" s="2">
        <f t="shared" si="1"/>
        <v>825</v>
      </c>
      <c r="Y31" s="2">
        <f t="shared" si="2"/>
        <v>824</v>
      </c>
      <c r="Z31" s="36">
        <f t="shared" si="9"/>
        <v>658</v>
      </c>
      <c r="AA31" s="44">
        <v>3133</v>
      </c>
      <c r="AB31" s="56">
        <f t="shared" si="10"/>
        <v>3133</v>
      </c>
      <c r="AC31" s="55">
        <f t="shared" si="11"/>
        <v>2989</v>
      </c>
      <c r="AD31" s="114">
        <f t="shared" si="12"/>
        <v>-144</v>
      </c>
      <c r="AE31" s="55">
        <f t="shared" si="13"/>
        <v>95.4</v>
      </c>
      <c r="AF31" s="250"/>
      <c r="AG31" s="250"/>
      <c r="AH31" s="250"/>
      <c r="AI31" s="250"/>
      <c r="AJ31" s="250"/>
      <c r="AK31" s="250"/>
      <c r="AL31" s="250"/>
      <c r="AM31" s="250"/>
    </row>
    <row r="32" spans="1:39" ht="12.75">
      <c r="A32" s="272" t="s">
        <v>72</v>
      </c>
      <c r="B32" s="21">
        <v>40</v>
      </c>
      <c r="C32" s="2">
        <v>40</v>
      </c>
      <c r="D32" s="2">
        <v>50</v>
      </c>
      <c r="E32" s="36">
        <v>60</v>
      </c>
      <c r="F32" s="140">
        <v>115</v>
      </c>
      <c r="G32" s="135">
        <v>84</v>
      </c>
      <c r="H32" s="141">
        <f t="shared" si="4"/>
        <v>-31</v>
      </c>
      <c r="I32" s="10">
        <v>460</v>
      </c>
      <c r="J32" s="2">
        <v>370</v>
      </c>
      <c r="K32" s="2">
        <v>400</v>
      </c>
      <c r="L32" s="36">
        <v>478</v>
      </c>
      <c r="M32" s="140">
        <v>1400</v>
      </c>
      <c r="N32" s="135">
        <v>1379</v>
      </c>
      <c r="O32" s="141">
        <f t="shared" si="6"/>
        <v>-21</v>
      </c>
      <c r="P32" s="10">
        <v>150</v>
      </c>
      <c r="Q32" s="2">
        <v>150</v>
      </c>
      <c r="R32" s="2">
        <v>150</v>
      </c>
      <c r="S32" s="36">
        <v>150</v>
      </c>
      <c r="T32" s="145">
        <v>600</v>
      </c>
      <c r="U32" s="135">
        <v>511</v>
      </c>
      <c r="V32" s="141">
        <f t="shared" si="8"/>
        <v>-89</v>
      </c>
      <c r="W32" s="10">
        <f t="shared" si="0"/>
        <v>650</v>
      </c>
      <c r="X32" s="2">
        <f t="shared" si="1"/>
        <v>560</v>
      </c>
      <c r="Y32" s="2">
        <f t="shared" si="2"/>
        <v>600</v>
      </c>
      <c r="Z32" s="36">
        <f t="shared" si="9"/>
        <v>305</v>
      </c>
      <c r="AA32" s="44">
        <v>2115</v>
      </c>
      <c r="AB32" s="56">
        <f t="shared" si="10"/>
        <v>2115</v>
      </c>
      <c r="AC32" s="55">
        <f t="shared" si="11"/>
        <v>1974</v>
      </c>
      <c r="AD32" s="114">
        <f t="shared" si="12"/>
        <v>-141</v>
      </c>
      <c r="AE32" s="55">
        <f t="shared" si="13"/>
        <v>93.3</v>
      </c>
      <c r="AF32" s="250"/>
      <c r="AG32" s="250"/>
      <c r="AH32" s="250"/>
      <c r="AI32" s="250"/>
      <c r="AJ32" s="250"/>
      <c r="AK32" s="250"/>
      <c r="AL32" s="250"/>
      <c r="AM32" s="250"/>
    </row>
    <row r="33" spans="1:39" ht="12.75">
      <c r="A33" s="275" t="s">
        <v>73</v>
      </c>
      <c r="B33" s="21">
        <v>327</v>
      </c>
      <c r="C33" s="2">
        <v>272</v>
      </c>
      <c r="D33" s="2">
        <v>220</v>
      </c>
      <c r="E33" s="36">
        <v>271</v>
      </c>
      <c r="F33" s="140">
        <v>1070</v>
      </c>
      <c r="G33" s="135">
        <v>1036</v>
      </c>
      <c r="H33" s="141">
        <f t="shared" si="4"/>
        <v>-34</v>
      </c>
      <c r="I33" s="10">
        <v>8</v>
      </c>
      <c r="J33" s="2">
        <v>9</v>
      </c>
      <c r="K33" s="2">
        <v>9</v>
      </c>
      <c r="L33" s="36">
        <v>10</v>
      </c>
      <c r="M33" s="140">
        <f t="shared" si="5"/>
        <v>36</v>
      </c>
      <c r="N33" s="135">
        <v>28</v>
      </c>
      <c r="O33" s="141">
        <f t="shared" si="6"/>
        <v>-8</v>
      </c>
      <c r="P33" s="10">
        <v>329</v>
      </c>
      <c r="Q33" s="2">
        <v>224</v>
      </c>
      <c r="R33" s="2">
        <v>209</v>
      </c>
      <c r="S33" s="36">
        <v>250</v>
      </c>
      <c r="T33" s="145">
        <v>1145</v>
      </c>
      <c r="U33" s="135">
        <v>1144</v>
      </c>
      <c r="V33" s="141">
        <f t="shared" si="8"/>
        <v>-1</v>
      </c>
      <c r="W33" s="10">
        <f t="shared" si="0"/>
        <v>664</v>
      </c>
      <c r="X33" s="2">
        <f t="shared" si="1"/>
        <v>505</v>
      </c>
      <c r="Y33" s="2">
        <f t="shared" si="2"/>
        <v>438</v>
      </c>
      <c r="Z33" s="36">
        <f t="shared" si="9"/>
        <v>644</v>
      </c>
      <c r="AA33" s="44">
        <v>2251</v>
      </c>
      <c r="AB33" s="56">
        <f t="shared" si="10"/>
        <v>2251</v>
      </c>
      <c r="AC33" s="55">
        <f t="shared" si="11"/>
        <v>2208</v>
      </c>
      <c r="AD33" s="114">
        <f t="shared" si="12"/>
        <v>-43</v>
      </c>
      <c r="AE33" s="55">
        <f t="shared" si="13"/>
        <v>98.1</v>
      </c>
      <c r="AF33" s="250"/>
      <c r="AG33" s="250"/>
      <c r="AH33" s="250"/>
      <c r="AI33" s="250"/>
      <c r="AJ33" s="250"/>
      <c r="AK33" s="250"/>
      <c r="AL33" s="250"/>
      <c r="AM33" s="250"/>
    </row>
    <row r="34" spans="1:39" ht="12.75">
      <c r="A34" s="275" t="s">
        <v>74</v>
      </c>
      <c r="B34" s="21">
        <v>36</v>
      </c>
      <c r="C34" s="2">
        <v>62</v>
      </c>
      <c r="D34" s="2">
        <v>52</v>
      </c>
      <c r="E34" s="36">
        <v>52</v>
      </c>
      <c r="F34" s="140">
        <v>220</v>
      </c>
      <c r="G34" s="135">
        <v>215</v>
      </c>
      <c r="H34" s="141">
        <f t="shared" si="4"/>
        <v>-5</v>
      </c>
      <c r="I34" s="10">
        <v>311</v>
      </c>
      <c r="J34" s="2">
        <v>690</v>
      </c>
      <c r="K34" s="2">
        <v>590</v>
      </c>
      <c r="L34" s="36">
        <v>600</v>
      </c>
      <c r="M34" s="140">
        <v>1447</v>
      </c>
      <c r="N34" s="135">
        <v>1447</v>
      </c>
      <c r="O34" s="141">
        <f t="shared" si="6"/>
        <v>0</v>
      </c>
      <c r="P34" s="10">
        <v>527</v>
      </c>
      <c r="Q34" s="2">
        <v>992</v>
      </c>
      <c r="R34" s="2">
        <v>750</v>
      </c>
      <c r="S34" s="36">
        <v>764</v>
      </c>
      <c r="T34" s="145">
        <v>2600</v>
      </c>
      <c r="U34" s="135">
        <v>2461</v>
      </c>
      <c r="V34" s="141">
        <f t="shared" si="8"/>
        <v>-139</v>
      </c>
      <c r="W34" s="10">
        <f t="shared" si="0"/>
        <v>874</v>
      </c>
      <c r="X34" s="2">
        <f t="shared" si="1"/>
        <v>1744</v>
      </c>
      <c r="Y34" s="2">
        <f t="shared" si="2"/>
        <v>1392</v>
      </c>
      <c r="Z34" s="36">
        <f t="shared" si="9"/>
        <v>257</v>
      </c>
      <c r="AA34" s="44">
        <v>4267</v>
      </c>
      <c r="AB34" s="56">
        <f t="shared" si="10"/>
        <v>4267</v>
      </c>
      <c r="AC34" s="55">
        <f t="shared" si="11"/>
        <v>4123</v>
      </c>
      <c r="AD34" s="114">
        <f t="shared" si="12"/>
        <v>-144</v>
      </c>
      <c r="AE34" s="55">
        <f t="shared" si="13"/>
        <v>96.6</v>
      </c>
      <c r="AF34" s="250"/>
      <c r="AG34" s="250"/>
      <c r="AH34" s="250"/>
      <c r="AI34" s="250"/>
      <c r="AJ34" s="250"/>
      <c r="AK34" s="250"/>
      <c r="AL34" s="250"/>
      <c r="AM34" s="250"/>
    </row>
    <row r="35" spans="1:39" ht="12.75">
      <c r="A35" s="275" t="s">
        <v>75</v>
      </c>
      <c r="B35" s="21">
        <v>135</v>
      </c>
      <c r="C35" s="2">
        <v>135</v>
      </c>
      <c r="D35" s="2">
        <v>135</v>
      </c>
      <c r="E35" s="36">
        <v>135</v>
      </c>
      <c r="F35" s="140">
        <v>560</v>
      </c>
      <c r="G35" s="135">
        <v>550</v>
      </c>
      <c r="H35" s="141">
        <f t="shared" si="4"/>
        <v>-10</v>
      </c>
      <c r="I35" s="10">
        <v>806</v>
      </c>
      <c r="J35" s="2">
        <v>800</v>
      </c>
      <c r="K35" s="2">
        <v>800</v>
      </c>
      <c r="L35" s="36">
        <v>800</v>
      </c>
      <c r="M35" s="140">
        <v>2950</v>
      </c>
      <c r="N35" s="135">
        <v>2910</v>
      </c>
      <c r="O35" s="141">
        <f t="shared" si="6"/>
        <v>-40</v>
      </c>
      <c r="P35" s="10">
        <v>320</v>
      </c>
      <c r="Q35" s="2">
        <v>320</v>
      </c>
      <c r="R35" s="2">
        <v>301</v>
      </c>
      <c r="S35" s="36">
        <v>300</v>
      </c>
      <c r="T35" s="145">
        <v>1650</v>
      </c>
      <c r="U35" s="135">
        <v>1605</v>
      </c>
      <c r="V35" s="141">
        <f t="shared" si="8"/>
        <v>-45</v>
      </c>
      <c r="W35" s="10">
        <f t="shared" si="0"/>
        <v>1261</v>
      </c>
      <c r="X35" s="2">
        <f t="shared" si="1"/>
        <v>1255</v>
      </c>
      <c r="Y35" s="2">
        <f t="shared" si="2"/>
        <v>1236</v>
      </c>
      <c r="Z35" s="36">
        <f t="shared" si="9"/>
        <v>1408</v>
      </c>
      <c r="AA35" s="44">
        <v>5160</v>
      </c>
      <c r="AB35" s="56">
        <f t="shared" si="10"/>
        <v>5160</v>
      </c>
      <c r="AC35" s="55">
        <f t="shared" si="11"/>
        <v>5065</v>
      </c>
      <c r="AD35" s="114">
        <f t="shared" si="12"/>
        <v>-95</v>
      </c>
      <c r="AE35" s="55">
        <f t="shared" si="13"/>
        <v>98.2</v>
      </c>
      <c r="AF35" s="250"/>
      <c r="AG35" s="250"/>
      <c r="AH35" s="250"/>
      <c r="AI35" s="250"/>
      <c r="AJ35" s="250"/>
      <c r="AK35" s="250"/>
      <c r="AL35" s="250"/>
      <c r="AM35" s="250"/>
    </row>
    <row r="36" spans="1:39" ht="12.75">
      <c r="A36" s="275" t="s">
        <v>76</v>
      </c>
      <c r="B36" s="21">
        <v>116</v>
      </c>
      <c r="C36" s="2">
        <v>124</v>
      </c>
      <c r="D36" s="2">
        <v>124</v>
      </c>
      <c r="E36" s="36">
        <v>126</v>
      </c>
      <c r="F36" s="140">
        <v>530</v>
      </c>
      <c r="G36" s="135">
        <v>520</v>
      </c>
      <c r="H36" s="141">
        <f t="shared" si="4"/>
        <v>-10</v>
      </c>
      <c r="I36" s="10">
        <v>5</v>
      </c>
      <c r="J36" s="2">
        <v>5</v>
      </c>
      <c r="K36" s="2">
        <v>5</v>
      </c>
      <c r="L36" s="36">
        <v>5</v>
      </c>
      <c r="M36" s="140">
        <f t="shared" si="5"/>
        <v>20</v>
      </c>
      <c r="N36" s="135">
        <v>15</v>
      </c>
      <c r="O36" s="141">
        <f t="shared" si="6"/>
        <v>-5</v>
      </c>
      <c r="P36" s="10">
        <v>213</v>
      </c>
      <c r="Q36" s="2">
        <v>218</v>
      </c>
      <c r="R36" s="2">
        <v>218</v>
      </c>
      <c r="S36" s="36">
        <v>218</v>
      </c>
      <c r="T36" s="145">
        <v>850</v>
      </c>
      <c r="U36" s="135">
        <v>840</v>
      </c>
      <c r="V36" s="141">
        <f t="shared" si="8"/>
        <v>-10</v>
      </c>
      <c r="W36" s="10">
        <f t="shared" si="0"/>
        <v>334</v>
      </c>
      <c r="X36" s="2">
        <f t="shared" si="1"/>
        <v>347</v>
      </c>
      <c r="Y36" s="2">
        <f t="shared" si="2"/>
        <v>347</v>
      </c>
      <c r="Z36" s="36">
        <f t="shared" si="9"/>
        <v>372</v>
      </c>
      <c r="AA36" s="44">
        <v>1400</v>
      </c>
      <c r="AB36" s="56">
        <f t="shared" si="10"/>
        <v>1400</v>
      </c>
      <c r="AC36" s="55">
        <f t="shared" si="11"/>
        <v>1375</v>
      </c>
      <c r="AD36" s="114">
        <f t="shared" si="12"/>
        <v>-25</v>
      </c>
      <c r="AE36" s="55">
        <f t="shared" si="13"/>
        <v>98.2</v>
      </c>
      <c r="AF36" s="250"/>
      <c r="AG36" s="250"/>
      <c r="AH36" s="250"/>
      <c r="AI36" s="250"/>
      <c r="AJ36" s="250"/>
      <c r="AK36" s="250"/>
      <c r="AL36" s="250"/>
      <c r="AM36" s="250"/>
    </row>
    <row r="37" spans="1:39" ht="12.75">
      <c r="A37" s="275" t="s">
        <v>77</v>
      </c>
      <c r="B37" s="21">
        <v>202</v>
      </c>
      <c r="C37" s="2">
        <v>202</v>
      </c>
      <c r="D37" s="2">
        <v>202</v>
      </c>
      <c r="E37" s="36">
        <v>201</v>
      </c>
      <c r="F37" s="140">
        <v>1200</v>
      </c>
      <c r="G37" s="135">
        <v>1137</v>
      </c>
      <c r="H37" s="141">
        <f t="shared" si="4"/>
        <v>-63</v>
      </c>
      <c r="I37" s="10">
        <v>12</v>
      </c>
      <c r="J37" s="2">
        <v>15</v>
      </c>
      <c r="K37" s="2">
        <v>13</v>
      </c>
      <c r="L37" s="36">
        <v>12</v>
      </c>
      <c r="M37" s="140">
        <v>60</v>
      </c>
      <c r="N37" s="135">
        <v>60</v>
      </c>
      <c r="O37" s="141">
        <f t="shared" si="6"/>
        <v>0</v>
      </c>
      <c r="P37" s="10">
        <v>747</v>
      </c>
      <c r="Q37" s="2">
        <v>744</v>
      </c>
      <c r="R37" s="2">
        <v>746</v>
      </c>
      <c r="S37" s="36">
        <v>749</v>
      </c>
      <c r="T37" s="145">
        <v>3100</v>
      </c>
      <c r="U37" s="135">
        <v>3056</v>
      </c>
      <c r="V37" s="141">
        <f t="shared" si="8"/>
        <v>-44</v>
      </c>
      <c r="W37" s="10">
        <f t="shared" si="0"/>
        <v>961</v>
      </c>
      <c r="X37" s="2">
        <f t="shared" si="1"/>
        <v>961</v>
      </c>
      <c r="Y37" s="2">
        <f t="shared" si="2"/>
        <v>961</v>
      </c>
      <c r="Z37" s="36">
        <f t="shared" si="9"/>
        <v>1477</v>
      </c>
      <c r="AA37" s="44">
        <v>4360</v>
      </c>
      <c r="AB37" s="56">
        <f t="shared" si="10"/>
        <v>4360</v>
      </c>
      <c r="AC37" s="55">
        <f t="shared" si="11"/>
        <v>4253</v>
      </c>
      <c r="AD37" s="114">
        <f t="shared" si="12"/>
        <v>-107</v>
      </c>
      <c r="AE37" s="55">
        <f t="shared" si="13"/>
        <v>97.5</v>
      </c>
      <c r="AF37" s="250"/>
      <c r="AG37" s="250"/>
      <c r="AH37" s="250"/>
      <c r="AI37" s="250"/>
      <c r="AJ37" s="250"/>
      <c r="AK37" s="250"/>
      <c r="AL37" s="250"/>
      <c r="AM37" s="250"/>
    </row>
    <row r="38" spans="1:39" ht="12.75">
      <c r="A38" s="275" t="s">
        <v>78</v>
      </c>
      <c r="B38" s="21">
        <v>4</v>
      </c>
      <c r="C38" s="2">
        <v>4</v>
      </c>
      <c r="D38" s="2">
        <v>4</v>
      </c>
      <c r="E38" s="36">
        <v>4</v>
      </c>
      <c r="F38" s="140">
        <v>20</v>
      </c>
      <c r="G38" s="135">
        <v>18</v>
      </c>
      <c r="H38" s="141">
        <f t="shared" si="4"/>
        <v>-2</v>
      </c>
      <c r="I38" s="10">
        <v>372</v>
      </c>
      <c r="J38" s="2">
        <v>343</v>
      </c>
      <c r="K38" s="2">
        <v>340</v>
      </c>
      <c r="L38" s="36">
        <v>348</v>
      </c>
      <c r="M38" s="140">
        <v>1500</v>
      </c>
      <c r="N38" s="135">
        <v>1467</v>
      </c>
      <c r="O38" s="141">
        <f t="shared" si="6"/>
        <v>-33</v>
      </c>
      <c r="P38" s="10">
        <v>37</v>
      </c>
      <c r="Q38" s="2">
        <v>37</v>
      </c>
      <c r="R38" s="2">
        <v>37</v>
      </c>
      <c r="S38" s="36">
        <v>34</v>
      </c>
      <c r="T38" s="145">
        <v>150</v>
      </c>
      <c r="U38" s="135">
        <v>106</v>
      </c>
      <c r="V38" s="141">
        <f t="shared" si="8"/>
        <v>-44</v>
      </c>
      <c r="W38" s="10">
        <f t="shared" si="0"/>
        <v>413</v>
      </c>
      <c r="X38" s="2">
        <f aca="true" t="shared" si="14" ref="X38:X67">C38+J38+Q38</f>
        <v>384</v>
      </c>
      <c r="Y38" s="2">
        <f aca="true" t="shared" si="15" ref="Y38:Y67">D38+K38+R38</f>
        <v>381</v>
      </c>
      <c r="Z38" s="36">
        <f t="shared" si="9"/>
        <v>492</v>
      </c>
      <c r="AA38" s="44">
        <v>1670</v>
      </c>
      <c r="AB38" s="56">
        <f t="shared" si="10"/>
        <v>1670</v>
      </c>
      <c r="AC38" s="55">
        <f t="shared" si="11"/>
        <v>1591</v>
      </c>
      <c r="AD38" s="114">
        <f t="shared" si="12"/>
        <v>-79</v>
      </c>
      <c r="AE38" s="55">
        <f t="shared" si="13"/>
        <v>95.3</v>
      </c>
      <c r="AF38" s="250"/>
      <c r="AG38" s="250"/>
      <c r="AH38" s="250"/>
      <c r="AI38" s="250"/>
      <c r="AJ38" s="250"/>
      <c r="AK38" s="250"/>
      <c r="AL38" s="250"/>
      <c r="AM38" s="250"/>
    </row>
    <row r="39" spans="1:39" ht="12.75">
      <c r="A39" s="275" t="s">
        <v>79</v>
      </c>
      <c r="B39" s="21">
        <v>3</v>
      </c>
      <c r="C39" s="2">
        <v>4</v>
      </c>
      <c r="D39" s="2">
        <v>4</v>
      </c>
      <c r="E39" s="36">
        <v>4</v>
      </c>
      <c r="F39" s="140">
        <v>30</v>
      </c>
      <c r="G39" s="135">
        <v>21</v>
      </c>
      <c r="H39" s="141">
        <f t="shared" si="4"/>
        <v>-9</v>
      </c>
      <c r="I39" s="10">
        <v>412</v>
      </c>
      <c r="J39" s="2">
        <v>472</v>
      </c>
      <c r="K39" s="2">
        <v>472</v>
      </c>
      <c r="L39" s="36">
        <v>471</v>
      </c>
      <c r="M39" s="140">
        <v>1540</v>
      </c>
      <c r="N39" s="135">
        <v>1537</v>
      </c>
      <c r="O39" s="141">
        <f t="shared" si="6"/>
        <v>-3</v>
      </c>
      <c r="P39" s="10">
        <v>85</v>
      </c>
      <c r="Q39" s="2">
        <v>39</v>
      </c>
      <c r="R39" s="2">
        <v>38</v>
      </c>
      <c r="S39" s="36">
        <v>38</v>
      </c>
      <c r="T39" s="145">
        <v>390</v>
      </c>
      <c r="U39" s="135">
        <v>321</v>
      </c>
      <c r="V39" s="141">
        <f t="shared" si="8"/>
        <v>-69</v>
      </c>
      <c r="W39" s="10">
        <f t="shared" si="0"/>
        <v>500</v>
      </c>
      <c r="X39" s="2">
        <f t="shared" si="14"/>
        <v>515</v>
      </c>
      <c r="Y39" s="2">
        <f t="shared" si="15"/>
        <v>514</v>
      </c>
      <c r="Z39" s="36">
        <f t="shared" si="9"/>
        <v>431</v>
      </c>
      <c r="AA39" s="44">
        <v>1960</v>
      </c>
      <c r="AB39" s="56">
        <f t="shared" si="10"/>
        <v>1960</v>
      </c>
      <c r="AC39" s="55">
        <f t="shared" si="11"/>
        <v>1879</v>
      </c>
      <c r="AD39" s="114">
        <f t="shared" si="12"/>
        <v>-81</v>
      </c>
      <c r="AE39" s="55">
        <f t="shared" si="13"/>
        <v>95.9</v>
      </c>
      <c r="AF39" s="250"/>
      <c r="AG39" s="250"/>
      <c r="AH39" s="250"/>
      <c r="AI39" s="250"/>
      <c r="AJ39" s="250"/>
      <c r="AK39" s="250"/>
      <c r="AL39" s="250"/>
      <c r="AM39" s="250"/>
    </row>
    <row r="40" spans="1:39" ht="12.75">
      <c r="A40" s="275" t="s">
        <v>80</v>
      </c>
      <c r="B40" s="21">
        <v>8</v>
      </c>
      <c r="C40" s="2">
        <v>9</v>
      </c>
      <c r="D40" s="2">
        <v>9</v>
      </c>
      <c r="E40" s="36">
        <v>9</v>
      </c>
      <c r="F40" s="140">
        <v>17</v>
      </c>
      <c r="G40" s="135">
        <v>9</v>
      </c>
      <c r="H40" s="141">
        <f t="shared" si="4"/>
        <v>-8</v>
      </c>
      <c r="I40" s="10">
        <v>218</v>
      </c>
      <c r="J40" s="2">
        <v>238</v>
      </c>
      <c r="K40" s="2">
        <v>248</v>
      </c>
      <c r="L40" s="36">
        <v>286</v>
      </c>
      <c r="M40" s="140">
        <v>818</v>
      </c>
      <c r="N40" s="135">
        <v>805</v>
      </c>
      <c r="O40" s="141">
        <f t="shared" si="6"/>
        <v>-13</v>
      </c>
      <c r="P40" s="10">
        <v>275</v>
      </c>
      <c r="Q40" s="2">
        <v>300</v>
      </c>
      <c r="R40" s="2">
        <v>313</v>
      </c>
      <c r="S40" s="36">
        <v>364</v>
      </c>
      <c r="T40" s="145">
        <v>1100</v>
      </c>
      <c r="U40" s="135">
        <v>1065</v>
      </c>
      <c r="V40" s="141">
        <f t="shared" si="8"/>
        <v>-35</v>
      </c>
      <c r="W40" s="10">
        <f t="shared" si="0"/>
        <v>501</v>
      </c>
      <c r="X40" s="2">
        <f t="shared" si="14"/>
        <v>547</v>
      </c>
      <c r="Y40" s="2">
        <f t="shared" si="15"/>
        <v>570</v>
      </c>
      <c r="Z40" s="36">
        <f t="shared" si="9"/>
        <v>317</v>
      </c>
      <c r="AA40" s="44">
        <v>1935</v>
      </c>
      <c r="AB40" s="56">
        <f t="shared" si="10"/>
        <v>1935</v>
      </c>
      <c r="AC40" s="55">
        <f t="shared" si="11"/>
        <v>1879</v>
      </c>
      <c r="AD40" s="114">
        <f t="shared" si="12"/>
        <v>-56</v>
      </c>
      <c r="AE40" s="55">
        <f t="shared" si="13"/>
        <v>97.1</v>
      </c>
      <c r="AF40" s="250"/>
      <c r="AG40" s="250"/>
      <c r="AH40" s="250"/>
      <c r="AI40" s="250"/>
      <c r="AJ40" s="250"/>
      <c r="AK40" s="250"/>
      <c r="AL40" s="250"/>
      <c r="AM40" s="250"/>
    </row>
    <row r="41" spans="1:39" ht="12.75">
      <c r="A41" s="275" t="s">
        <v>81</v>
      </c>
      <c r="B41" s="21">
        <v>9</v>
      </c>
      <c r="C41" s="2">
        <v>8</v>
      </c>
      <c r="D41" s="2">
        <v>8</v>
      </c>
      <c r="E41" s="36">
        <v>5</v>
      </c>
      <c r="F41" s="140">
        <v>17</v>
      </c>
      <c r="G41" s="135">
        <v>18</v>
      </c>
      <c r="H41" s="141">
        <f t="shared" si="4"/>
        <v>1</v>
      </c>
      <c r="I41" s="10">
        <v>250</v>
      </c>
      <c r="J41" s="2">
        <v>253</v>
      </c>
      <c r="K41" s="2">
        <v>250</v>
      </c>
      <c r="L41" s="36">
        <v>260</v>
      </c>
      <c r="M41" s="140">
        <v>1130</v>
      </c>
      <c r="N41" s="135">
        <v>1089</v>
      </c>
      <c r="O41" s="141">
        <f t="shared" si="6"/>
        <v>-41</v>
      </c>
      <c r="P41" s="10">
        <v>145</v>
      </c>
      <c r="Q41" s="2">
        <v>56</v>
      </c>
      <c r="R41" s="2">
        <v>56</v>
      </c>
      <c r="S41" s="36">
        <v>55</v>
      </c>
      <c r="T41" s="145">
        <v>540</v>
      </c>
      <c r="U41" s="135">
        <v>533</v>
      </c>
      <c r="V41" s="141">
        <f t="shared" si="8"/>
        <v>-7</v>
      </c>
      <c r="W41" s="10">
        <f t="shared" si="0"/>
        <v>404</v>
      </c>
      <c r="X41" s="2">
        <f t="shared" si="14"/>
        <v>317</v>
      </c>
      <c r="Y41" s="2">
        <f t="shared" si="15"/>
        <v>314</v>
      </c>
      <c r="Z41" s="36">
        <f t="shared" si="9"/>
        <v>652</v>
      </c>
      <c r="AA41" s="44">
        <v>1687</v>
      </c>
      <c r="AB41" s="56">
        <f t="shared" si="10"/>
        <v>1687</v>
      </c>
      <c r="AC41" s="55">
        <f t="shared" si="11"/>
        <v>1640</v>
      </c>
      <c r="AD41" s="114">
        <f t="shared" si="12"/>
        <v>-47</v>
      </c>
      <c r="AE41" s="55">
        <f t="shared" si="13"/>
        <v>97.2</v>
      </c>
      <c r="AF41" s="250"/>
      <c r="AG41" s="250"/>
      <c r="AH41" s="250"/>
      <c r="AI41" s="250"/>
      <c r="AJ41" s="250"/>
      <c r="AK41" s="250"/>
      <c r="AL41" s="250"/>
      <c r="AM41" s="250"/>
    </row>
    <row r="42" spans="1:39" ht="12.75">
      <c r="A42" s="276" t="s">
        <v>86</v>
      </c>
      <c r="B42" s="20"/>
      <c r="C42" s="8"/>
      <c r="D42" s="8"/>
      <c r="E42" s="34"/>
      <c r="F42" s="140">
        <f t="shared" si="3"/>
        <v>0</v>
      </c>
      <c r="G42" s="134"/>
      <c r="H42" s="141">
        <f t="shared" si="4"/>
        <v>0</v>
      </c>
      <c r="I42" s="11"/>
      <c r="J42" s="8"/>
      <c r="K42" s="8"/>
      <c r="L42" s="34"/>
      <c r="M42" s="140">
        <f t="shared" si="5"/>
        <v>0</v>
      </c>
      <c r="N42" s="134"/>
      <c r="O42" s="141">
        <f t="shared" si="6"/>
        <v>0</v>
      </c>
      <c r="P42" s="11"/>
      <c r="Q42" s="8"/>
      <c r="R42" s="8"/>
      <c r="S42" s="34"/>
      <c r="T42" s="145">
        <f t="shared" si="7"/>
        <v>0</v>
      </c>
      <c r="U42" s="134"/>
      <c r="V42" s="141">
        <f t="shared" si="8"/>
        <v>0</v>
      </c>
      <c r="W42" s="10">
        <f t="shared" si="0"/>
        <v>0</v>
      </c>
      <c r="X42" s="2">
        <f t="shared" si="14"/>
        <v>0</v>
      </c>
      <c r="Y42" s="2">
        <f t="shared" si="15"/>
        <v>0</v>
      </c>
      <c r="Z42" s="36">
        <f t="shared" si="9"/>
        <v>0</v>
      </c>
      <c r="AA42" s="44">
        <v>0</v>
      </c>
      <c r="AB42" s="56">
        <f t="shared" si="10"/>
        <v>0</v>
      </c>
      <c r="AC42" s="55">
        <f t="shared" si="11"/>
        <v>0</v>
      </c>
      <c r="AD42" s="114">
        <f t="shared" si="12"/>
        <v>0</v>
      </c>
      <c r="AE42" s="55"/>
      <c r="AF42" s="250"/>
      <c r="AG42" s="250"/>
      <c r="AH42" s="250"/>
      <c r="AI42" s="250"/>
      <c r="AJ42" s="250"/>
      <c r="AK42" s="250"/>
      <c r="AL42" s="250"/>
      <c r="AM42" s="250"/>
    </row>
    <row r="43" spans="1:39" ht="12.75">
      <c r="A43" s="275" t="s">
        <v>82</v>
      </c>
      <c r="B43" s="21">
        <v>3</v>
      </c>
      <c r="C43" s="2">
        <v>5</v>
      </c>
      <c r="D43" s="2">
        <v>5</v>
      </c>
      <c r="E43" s="36">
        <v>5</v>
      </c>
      <c r="F43" s="140">
        <v>31</v>
      </c>
      <c r="G43" s="135">
        <v>20</v>
      </c>
      <c r="H43" s="141">
        <f t="shared" si="4"/>
        <v>-11</v>
      </c>
      <c r="I43" s="10">
        <v>498</v>
      </c>
      <c r="J43" s="2">
        <v>550</v>
      </c>
      <c r="K43" s="2">
        <v>550</v>
      </c>
      <c r="L43" s="36">
        <v>550</v>
      </c>
      <c r="M43" s="140">
        <v>1800</v>
      </c>
      <c r="N43" s="135">
        <v>1774</v>
      </c>
      <c r="O43" s="141">
        <f t="shared" si="6"/>
        <v>-26</v>
      </c>
      <c r="P43" s="10">
        <v>250</v>
      </c>
      <c r="Q43" s="2">
        <v>280</v>
      </c>
      <c r="R43" s="2">
        <v>280</v>
      </c>
      <c r="S43" s="36">
        <v>280</v>
      </c>
      <c r="T43" s="145">
        <v>1070</v>
      </c>
      <c r="U43" s="135">
        <v>988</v>
      </c>
      <c r="V43" s="141">
        <f t="shared" si="8"/>
        <v>-82</v>
      </c>
      <c r="W43" s="10">
        <f t="shared" si="0"/>
        <v>751</v>
      </c>
      <c r="X43" s="2">
        <f t="shared" si="14"/>
        <v>835</v>
      </c>
      <c r="Y43" s="2">
        <f t="shared" si="15"/>
        <v>835</v>
      </c>
      <c r="Z43" s="36">
        <f t="shared" si="9"/>
        <v>480</v>
      </c>
      <c r="AA43" s="44">
        <v>2901</v>
      </c>
      <c r="AB43" s="56">
        <f t="shared" si="10"/>
        <v>2901</v>
      </c>
      <c r="AC43" s="55">
        <f t="shared" si="11"/>
        <v>2782</v>
      </c>
      <c r="AD43" s="114">
        <f t="shared" si="12"/>
        <v>-119</v>
      </c>
      <c r="AE43" s="55">
        <f>ROUND(AC43/AB43*100,1)</f>
        <v>95.9</v>
      </c>
      <c r="AF43" s="250"/>
      <c r="AG43" s="250"/>
      <c r="AH43" s="250"/>
      <c r="AI43" s="250"/>
      <c r="AJ43" s="250"/>
      <c r="AK43" s="250"/>
      <c r="AL43" s="250"/>
      <c r="AM43" s="250"/>
    </row>
    <row r="44" spans="1:39" ht="12.75">
      <c r="A44" s="275" t="s">
        <v>83</v>
      </c>
      <c r="B44" s="21">
        <v>420</v>
      </c>
      <c r="C44" s="2">
        <v>420</v>
      </c>
      <c r="D44" s="2">
        <v>420</v>
      </c>
      <c r="E44" s="36">
        <v>420</v>
      </c>
      <c r="F44" s="140">
        <f t="shared" si="3"/>
        <v>1680</v>
      </c>
      <c r="G44" s="135">
        <v>1669</v>
      </c>
      <c r="H44" s="141">
        <f t="shared" si="4"/>
        <v>-11</v>
      </c>
      <c r="I44" s="10">
        <v>18</v>
      </c>
      <c r="J44" s="2">
        <v>18</v>
      </c>
      <c r="K44" s="2">
        <v>18</v>
      </c>
      <c r="L44" s="36">
        <v>18</v>
      </c>
      <c r="M44" s="140">
        <v>80</v>
      </c>
      <c r="N44" s="135">
        <v>80</v>
      </c>
      <c r="O44" s="141">
        <f t="shared" si="6"/>
        <v>0</v>
      </c>
      <c r="P44" s="10">
        <v>636</v>
      </c>
      <c r="Q44" s="2">
        <v>635</v>
      </c>
      <c r="R44" s="2">
        <v>635</v>
      </c>
      <c r="S44" s="36">
        <v>637</v>
      </c>
      <c r="T44" s="145">
        <v>2100</v>
      </c>
      <c r="U44" s="135">
        <v>2074</v>
      </c>
      <c r="V44" s="141">
        <f t="shared" si="8"/>
        <v>-26</v>
      </c>
      <c r="W44" s="10">
        <f t="shared" si="0"/>
        <v>1074</v>
      </c>
      <c r="X44" s="2">
        <f t="shared" si="14"/>
        <v>1073</v>
      </c>
      <c r="Y44" s="2">
        <f t="shared" si="15"/>
        <v>1073</v>
      </c>
      <c r="Z44" s="36">
        <f t="shared" si="9"/>
        <v>640</v>
      </c>
      <c r="AA44" s="44">
        <v>3860</v>
      </c>
      <c r="AB44" s="56">
        <f t="shared" si="10"/>
        <v>3860</v>
      </c>
      <c r="AC44" s="55">
        <f t="shared" si="11"/>
        <v>3823</v>
      </c>
      <c r="AD44" s="114">
        <f t="shared" si="12"/>
        <v>-37</v>
      </c>
      <c r="AE44" s="55">
        <f>ROUND(AC44/AB44*100,1)</f>
        <v>99</v>
      </c>
      <c r="AF44" s="250"/>
      <c r="AG44" s="250"/>
      <c r="AH44" s="250"/>
      <c r="AI44" s="250"/>
      <c r="AJ44" s="250"/>
      <c r="AK44" s="250"/>
      <c r="AL44" s="250"/>
      <c r="AM44" s="250"/>
    </row>
    <row r="45" spans="1:39" ht="12.75">
      <c r="A45" s="275" t="s">
        <v>84</v>
      </c>
      <c r="B45" s="21">
        <v>324</v>
      </c>
      <c r="C45" s="2">
        <v>320</v>
      </c>
      <c r="D45" s="2">
        <v>330</v>
      </c>
      <c r="E45" s="36">
        <v>357</v>
      </c>
      <c r="F45" s="140">
        <v>1434</v>
      </c>
      <c r="G45" s="135">
        <v>1248</v>
      </c>
      <c r="H45" s="141">
        <f t="shared" si="4"/>
        <v>-186</v>
      </c>
      <c r="I45" s="10">
        <v>11</v>
      </c>
      <c r="J45" s="2">
        <v>14</v>
      </c>
      <c r="K45" s="2">
        <v>14</v>
      </c>
      <c r="L45" s="36">
        <v>16</v>
      </c>
      <c r="M45" s="140">
        <f t="shared" si="5"/>
        <v>55</v>
      </c>
      <c r="N45" s="135">
        <v>38</v>
      </c>
      <c r="O45" s="141">
        <f t="shared" si="6"/>
        <v>-17</v>
      </c>
      <c r="P45" s="10">
        <v>288</v>
      </c>
      <c r="Q45" s="2">
        <v>230</v>
      </c>
      <c r="R45" s="2">
        <v>260</v>
      </c>
      <c r="S45" s="36">
        <v>297</v>
      </c>
      <c r="T45" s="145">
        <v>1015</v>
      </c>
      <c r="U45" s="135">
        <v>1010</v>
      </c>
      <c r="V45" s="141">
        <f t="shared" si="8"/>
        <v>-5</v>
      </c>
      <c r="W45" s="10">
        <f t="shared" si="0"/>
        <v>623</v>
      </c>
      <c r="X45" s="2">
        <f t="shared" si="14"/>
        <v>564</v>
      </c>
      <c r="Y45" s="2">
        <f t="shared" si="15"/>
        <v>604</v>
      </c>
      <c r="Z45" s="36">
        <f t="shared" si="9"/>
        <v>713</v>
      </c>
      <c r="AA45" s="44">
        <v>2504</v>
      </c>
      <c r="AB45" s="56">
        <f t="shared" si="10"/>
        <v>2504</v>
      </c>
      <c r="AC45" s="55">
        <f t="shared" si="11"/>
        <v>2296</v>
      </c>
      <c r="AD45" s="114">
        <f t="shared" si="12"/>
        <v>-208</v>
      </c>
      <c r="AE45" s="55">
        <f>ROUND(AC45/AB45*100,1)</f>
        <v>91.7</v>
      </c>
      <c r="AF45" s="250"/>
      <c r="AG45" s="250"/>
      <c r="AH45" s="250"/>
      <c r="AI45" s="250"/>
      <c r="AJ45" s="250"/>
      <c r="AK45" s="250"/>
      <c r="AL45" s="250"/>
      <c r="AM45" s="250"/>
    </row>
    <row r="46" spans="1:39" ht="12.75">
      <c r="A46" s="275" t="s">
        <v>85</v>
      </c>
      <c r="B46" s="21">
        <v>6</v>
      </c>
      <c r="C46" s="2">
        <v>33</v>
      </c>
      <c r="D46" s="2">
        <v>33</v>
      </c>
      <c r="E46" s="36">
        <v>33</v>
      </c>
      <c r="F46" s="140">
        <v>54</v>
      </c>
      <c r="G46" s="135">
        <v>26</v>
      </c>
      <c r="H46" s="141">
        <f t="shared" si="4"/>
        <v>-28</v>
      </c>
      <c r="I46" s="10">
        <v>498</v>
      </c>
      <c r="J46" s="2">
        <v>600</v>
      </c>
      <c r="K46" s="2">
        <v>608</v>
      </c>
      <c r="L46" s="36">
        <v>608</v>
      </c>
      <c r="M46" s="140">
        <v>2000</v>
      </c>
      <c r="N46" s="135">
        <v>1955</v>
      </c>
      <c r="O46" s="141">
        <f t="shared" si="6"/>
        <v>-45</v>
      </c>
      <c r="P46" s="10">
        <v>478</v>
      </c>
      <c r="Q46" s="2">
        <v>250</v>
      </c>
      <c r="R46" s="2">
        <v>250</v>
      </c>
      <c r="S46" s="36">
        <v>263</v>
      </c>
      <c r="T46" s="145">
        <v>1650</v>
      </c>
      <c r="U46" s="135">
        <v>1603</v>
      </c>
      <c r="V46" s="141">
        <f t="shared" si="8"/>
        <v>-47</v>
      </c>
      <c r="W46" s="10">
        <f t="shared" si="0"/>
        <v>982</v>
      </c>
      <c r="X46" s="2">
        <f t="shared" si="14"/>
        <v>883</v>
      </c>
      <c r="Y46" s="2">
        <f t="shared" si="15"/>
        <v>891</v>
      </c>
      <c r="Z46" s="36">
        <f t="shared" si="9"/>
        <v>948</v>
      </c>
      <c r="AA46" s="44">
        <v>3704</v>
      </c>
      <c r="AB46" s="56">
        <f t="shared" si="10"/>
        <v>3704</v>
      </c>
      <c r="AC46" s="55">
        <f t="shared" si="11"/>
        <v>3584</v>
      </c>
      <c r="AD46" s="114">
        <f t="shared" si="12"/>
        <v>-120</v>
      </c>
      <c r="AE46" s="55">
        <f>ROUND(AC46/AB46*100,1)</f>
        <v>96.8</v>
      </c>
      <c r="AF46" s="250"/>
      <c r="AG46" s="250"/>
      <c r="AH46" s="250"/>
      <c r="AI46" s="250"/>
      <c r="AJ46" s="250"/>
      <c r="AK46" s="250"/>
      <c r="AL46" s="250"/>
      <c r="AM46" s="250"/>
    </row>
    <row r="47" spans="1:39" ht="12.75">
      <c r="A47" s="275" t="s">
        <v>43</v>
      </c>
      <c r="B47" s="20"/>
      <c r="C47" s="8"/>
      <c r="D47" s="8"/>
      <c r="E47" s="34"/>
      <c r="F47" s="140">
        <f t="shared" si="3"/>
        <v>0</v>
      </c>
      <c r="G47" s="134"/>
      <c r="H47" s="141">
        <f t="shared" si="4"/>
        <v>0</v>
      </c>
      <c r="I47" s="11"/>
      <c r="J47" s="8"/>
      <c r="K47" s="8"/>
      <c r="L47" s="34"/>
      <c r="M47" s="140">
        <f t="shared" si="5"/>
        <v>0</v>
      </c>
      <c r="N47" s="134"/>
      <c r="O47" s="141">
        <f t="shared" si="6"/>
        <v>0</v>
      </c>
      <c r="P47" s="11"/>
      <c r="Q47" s="8"/>
      <c r="R47" s="8"/>
      <c r="S47" s="34"/>
      <c r="T47" s="145">
        <f t="shared" si="7"/>
        <v>0</v>
      </c>
      <c r="U47" s="134"/>
      <c r="V47" s="141">
        <f t="shared" si="8"/>
        <v>0</v>
      </c>
      <c r="W47" s="10">
        <f t="shared" si="0"/>
        <v>0</v>
      </c>
      <c r="X47" s="2">
        <f t="shared" si="14"/>
        <v>0</v>
      </c>
      <c r="Y47" s="2">
        <f t="shared" si="15"/>
        <v>0</v>
      </c>
      <c r="Z47" s="36">
        <f t="shared" si="9"/>
        <v>0</v>
      </c>
      <c r="AA47" s="44">
        <v>0</v>
      </c>
      <c r="AB47" s="56">
        <f t="shared" si="10"/>
        <v>0</v>
      </c>
      <c r="AC47" s="55">
        <f t="shared" si="11"/>
        <v>0</v>
      </c>
      <c r="AD47" s="114">
        <f t="shared" si="12"/>
        <v>0</v>
      </c>
      <c r="AE47" s="55"/>
      <c r="AF47" s="250"/>
      <c r="AG47" s="250"/>
      <c r="AH47" s="250"/>
      <c r="AI47" s="250"/>
      <c r="AJ47" s="250"/>
      <c r="AK47" s="250"/>
      <c r="AL47" s="250"/>
      <c r="AM47" s="250"/>
    </row>
    <row r="48" spans="1:39" ht="12.75">
      <c r="A48" s="275" t="s">
        <v>44</v>
      </c>
      <c r="B48" s="20"/>
      <c r="C48" s="8"/>
      <c r="D48" s="8"/>
      <c r="E48" s="34"/>
      <c r="F48" s="140">
        <f t="shared" si="3"/>
        <v>0</v>
      </c>
      <c r="G48" s="134"/>
      <c r="H48" s="141">
        <f t="shared" si="4"/>
        <v>0</v>
      </c>
      <c r="I48" s="11"/>
      <c r="J48" s="8"/>
      <c r="K48" s="8"/>
      <c r="L48" s="34"/>
      <c r="M48" s="140">
        <f t="shared" si="5"/>
        <v>0</v>
      </c>
      <c r="N48" s="134"/>
      <c r="O48" s="141">
        <f t="shared" si="6"/>
        <v>0</v>
      </c>
      <c r="P48" s="11"/>
      <c r="Q48" s="8"/>
      <c r="R48" s="8"/>
      <c r="S48" s="34"/>
      <c r="T48" s="145">
        <f t="shared" si="7"/>
        <v>0</v>
      </c>
      <c r="U48" s="134"/>
      <c r="V48" s="141">
        <f t="shared" si="8"/>
        <v>0</v>
      </c>
      <c r="W48" s="10">
        <f t="shared" si="0"/>
        <v>0</v>
      </c>
      <c r="X48" s="2">
        <f t="shared" si="14"/>
        <v>0</v>
      </c>
      <c r="Y48" s="2">
        <f t="shared" si="15"/>
        <v>0</v>
      </c>
      <c r="Z48" s="36">
        <f t="shared" si="9"/>
        <v>0</v>
      </c>
      <c r="AA48" s="44">
        <v>0</v>
      </c>
      <c r="AB48" s="56">
        <f t="shared" si="10"/>
        <v>0</v>
      </c>
      <c r="AC48" s="55">
        <f t="shared" si="11"/>
        <v>0</v>
      </c>
      <c r="AD48" s="114">
        <f t="shared" si="12"/>
        <v>0</v>
      </c>
      <c r="AE48" s="55"/>
      <c r="AF48" s="250"/>
      <c r="AG48" s="250"/>
      <c r="AH48" s="250"/>
      <c r="AI48" s="250"/>
      <c r="AJ48" s="250"/>
      <c r="AK48" s="250"/>
      <c r="AL48" s="250"/>
      <c r="AM48" s="250"/>
    </row>
    <row r="49" spans="1:39" ht="12.75">
      <c r="A49" s="275" t="s">
        <v>32</v>
      </c>
      <c r="B49" s="20"/>
      <c r="C49" s="8"/>
      <c r="D49" s="8"/>
      <c r="E49" s="34"/>
      <c r="F49" s="140">
        <f t="shared" si="3"/>
        <v>0</v>
      </c>
      <c r="G49" s="134"/>
      <c r="H49" s="141">
        <f t="shared" si="4"/>
        <v>0</v>
      </c>
      <c r="I49" s="11"/>
      <c r="J49" s="8"/>
      <c r="K49" s="8"/>
      <c r="L49" s="34"/>
      <c r="M49" s="140">
        <f t="shared" si="5"/>
        <v>0</v>
      </c>
      <c r="N49" s="134"/>
      <c r="O49" s="141">
        <f t="shared" si="6"/>
        <v>0</v>
      </c>
      <c r="P49" s="11"/>
      <c r="Q49" s="8"/>
      <c r="R49" s="8"/>
      <c r="S49" s="34"/>
      <c r="T49" s="145">
        <f t="shared" si="7"/>
        <v>0</v>
      </c>
      <c r="U49" s="134"/>
      <c r="V49" s="141">
        <f t="shared" si="8"/>
        <v>0</v>
      </c>
      <c r="W49" s="10">
        <f t="shared" si="0"/>
        <v>0</v>
      </c>
      <c r="X49" s="2">
        <f t="shared" si="14"/>
        <v>0</v>
      </c>
      <c r="Y49" s="2">
        <f t="shared" si="15"/>
        <v>0</v>
      </c>
      <c r="Z49" s="36">
        <f t="shared" si="9"/>
        <v>0</v>
      </c>
      <c r="AA49" s="44">
        <v>0</v>
      </c>
      <c r="AB49" s="56">
        <f t="shared" si="10"/>
        <v>0</v>
      </c>
      <c r="AC49" s="55">
        <f t="shared" si="11"/>
        <v>0</v>
      </c>
      <c r="AD49" s="114">
        <f t="shared" si="12"/>
        <v>0</v>
      </c>
      <c r="AE49" s="55"/>
      <c r="AF49" s="250"/>
      <c r="AG49" s="250"/>
      <c r="AH49" s="250"/>
      <c r="AI49" s="250"/>
      <c r="AJ49" s="250"/>
      <c r="AK49" s="250"/>
      <c r="AL49" s="250"/>
      <c r="AM49" s="250"/>
    </row>
    <row r="50" spans="1:39" ht="12.75">
      <c r="A50" s="275" t="s">
        <v>34</v>
      </c>
      <c r="B50" s="20"/>
      <c r="C50" s="8"/>
      <c r="D50" s="8"/>
      <c r="E50" s="34"/>
      <c r="F50" s="140">
        <f t="shared" si="3"/>
        <v>0</v>
      </c>
      <c r="G50" s="134"/>
      <c r="H50" s="141">
        <f t="shared" si="4"/>
        <v>0</v>
      </c>
      <c r="I50" s="11"/>
      <c r="J50" s="8"/>
      <c r="K50" s="8"/>
      <c r="L50" s="34"/>
      <c r="M50" s="140">
        <f t="shared" si="5"/>
        <v>0</v>
      </c>
      <c r="N50" s="134"/>
      <c r="O50" s="141">
        <f t="shared" si="6"/>
        <v>0</v>
      </c>
      <c r="P50" s="11"/>
      <c r="Q50" s="8"/>
      <c r="R50" s="8"/>
      <c r="S50" s="34"/>
      <c r="T50" s="145">
        <f t="shared" si="7"/>
        <v>0</v>
      </c>
      <c r="U50" s="134"/>
      <c r="V50" s="141">
        <f t="shared" si="8"/>
        <v>0</v>
      </c>
      <c r="W50" s="10">
        <f t="shared" si="0"/>
        <v>0</v>
      </c>
      <c r="X50" s="2">
        <f t="shared" si="14"/>
        <v>0</v>
      </c>
      <c r="Y50" s="2">
        <f t="shared" si="15"/>
        <v>0</v>
      </c>
      <c r="Z50" s="36">
        <f t="shared" si="9"/>
        <v>0</v>
      </c>
      <c r="AA50" s="44">
        <v>0</v>
      </c>
      <c r="AB50" s="56">
        <f t="shared" si="10"/>
        <v>0</v>
      </c>
      <c r="AC50" s="55">
        <f t="shared" si="11"/>
        <v>0</v>
      </c>
      <c r="AD50" s="114">
        <f t="shared" si="12"/>
        <v>0</v>
      </c>
      <c r="AE50" s="55"/>
      <c r="AF50" s="250"/>
      <c r="AG50" s="250"/>
      <c r="AH50" s="250"/>
      <c r="AI50" s="250"/>
      <c r="AJ50" s="250"/>
      <c r="AK50" s="250"/>
      <c r="AL50" s="250"/>
      <c r="AM50" s="250"/>
    </row>
    <row r="51" spans="1:39" ht="12.75">
      <c r="A51" s="275" t="s">
        <v>16</v>
      </c>
      <c r="B51" s="20"/>
      <c r="C51" s="8"/>
      <c r="D51" s="8"/>
      <c r="E51" s="34"/>
      <c r="F51" s="140">
        <f t="shared" si="3"/>
        <v>0</v>
      </c>
      <c r="G51" s="134"/>
      <c r="H51" s="141">
        <f t="shared" si="4"/>
        <v>0</v>
      </c>
      <c r="I51" s="11"/>
      <c r="J51" s="8"/>
      <c r="K51" s="8"/>
      <c r="L51" s="34"/>
      <c r="M51" s="140">
        <f t="shared" si="5"/>
        <v>0</v>
      </c>
      <c r="N51" s="134"/>
      <c r="O51" s="141">
        <f t="shared" si="6"/>
        <v>0</v>
      </c>
      <c r="P51" s="11"/>
      <c r="Q51" s="8"/>
      <c r="R51" s="8"/>
      <c r="S51" s="34"/>
      <c r="T51" s="145">
        <f t="shared" si="7"/>
        <v>0</v>
      </c>
      <c r="U51" s="134"/>
      <c r="V51" s="141">
        <f t="shared" si="8"/>
        <v>0</v>
      </c>
      <c r="W51" s="10">
        <f t="shared" si="0"/>
        <v>0</v>
      </c>
      <c r="X51" s="2">
        <f t="shared" si="14"/>
        <v>0</v>
      </c>
      <c r="Y51" s="2">
        <f t="shared" si="15"/>
        <v>0</v>
      </c>
      <c r="Z51" s="36">
        <f t="shared" si="9"/>
        <v>0</v>
      </c>
      <c r="AA51" s="44">
        <v>0</v>
      </c>
      <c r="AB51" s="56">
        <f t="shared" si="10"/>
        <v>0</v>
      </c>
      <c r="AC51" s="55">
        <f t="shared" si="11"/>
        <v>0</v>
      </c>
      <c r="AD51" s="114">
        <f t="shared" si="12"/>
        <v>0</v>
      </c>
      <c r="AE51" s="55"/>
      <c r="AF51" s="250"/>
      <c r="AG51" s="250"/>
      <c r="AH51" s="250"/>
      <c r="AI51" s="250"/>
      <c r="AJ51" s="250"/>
      <c r="AK51" s="250"/>
      <c r="AL51" s="250"/>
      <c r="AM51" s="250"/>
    </row>
    <row r="52" spans="1:39" ht="12.75">
      <c r="A52" s="275" t="s">
        <v>48</v>
      </c>
      <c r="B52" s="20"/>
      <c r="C52" s="8"/>
      <c r="D52" s="8"/>
      <c r="E52" s="34"/>
      <c r="F52" s="140">
        <f t="shared" si="3"/>
        <v>0</v>
      </c>
      <c r="G52" s="134"/>
      <c r="H52" s="141">
        <f t="shared" si="4"/>
        <v>0</v>
      </c>
      <c r="I52" s="11"/>
      <c r="J52" s="8"/>
      <c r="K52" s="8"/>
      <c r="L52" s="34"/>
      <c r="M52" s="140">
        <f t="shared" si="5"/>
        <v>0</v>
      </c>
      <c r="N52" s="134"/>
      <c r="O52" s="141">
        <f t="shared" si="6"/>
        <v>0</v>
      </c>
      <c r="P52" s="11"/>
      <c r="Q52" s="8"/>
      <c r="R52" s="8"/>
      <c r="S52" s="34"/>
      <c r="T52" s="145">
        <f t="shared" si="7"/>
        <v>0</v>
      </c>
      <c r="U52" s="134"/>
      <c r="V52" s="141">
        <f t="shared" si="8"/>
        <v>0</v>
      </c>
      <c r="W52" s="10">
        <f t="shared" si="0"/>
        <v>0</v>
      </c>
      <c r="X52" s="2">
        <f t="shared" si="14"/>
        <v>0</v>
      </c>
      <c r="Y52" s="2">
        <f t="shared" si="15"/>
        <v>0</v>
      </c>
      <c r="Z52" s="36">
        <f t="shared" si="9"/>
        <v>0</v>
      </c>
      <c r="AA52" s="44">
        <v>0</v>
      </c>
      <c r="AB52" s="56">
        <f t="shared" si="10"/>
        <v>0</v>
      </c>
      <c r="AC52" s="55">
        <f t="shared" si="11"/>
        <v>0</v>
      </c>
      <c r="AD52" s="114">
        <f t="shared" si="12"/>
        <v>0</v>
      </c>
      <c r="AE52" s="55"/>
      <c r="AF52" s="250"/>
      <c r="AG52" s="250"/>
      <c r="AH52" s="250"/>
      <c r="AI52" s="250"/>
      <c r="AJ52" s="250"/>
      <c r="AK52" s="250"/>
      <c r="AL52" s="250"/>
      <c r="AM52" s="250"/>
    </row>
    <row r="53" spans="1:39" ht="25.5">
      <c r="A53" s="277" t="s">
        <v>42</v>
      </c>
      <c r="B53" s="20"/>
      <c r="C53" s="8"/>
      <c r="D53" s="8"/>
      <c r="E53" s="34"/>
      <c r="F53" s="140">
        <f t="shared" si="3"/>
        <v>0</v>
      </c>
      <c r="G53" s="134"/>
      <c r="H53" s="141">
        <f t="shared" si="4"/>
        <v>0</v>
      </c>
      <c r="I53" s="11"/>
      <c r="J53" s="8"/>
      <c r="K53" s="8"/>
      <c r="L53" s="34"/>
      <c r="M53" s="140">
        <f t="shared" si="5"/>
        <v>0</v>
      </c>
      <c r="N53" s="134"/>
      <c r="O53" s="141">
        <f t="shared" si="6"/>
        <v>0</v>
      </c>
      <c r="P53" s="11"/>
      <c r="Q53" s="8"/>
      <c r="R53" s="8"/>
      <c r="S53" s="34"/>
      <c r="T53" s="145">
        <f t="shared" si="7"/>
        <v>0</v>
      </c>
      <c r="U53" s="134"/>
      <c r="V53" s="141">
        <f t="shared" si="8"/>
        <v>0</v>
      </c>
      <c r="W53" s="10">
        <f t="shared" si="0"/>
        <v>0</v>
      </c>
      <c r="X53" s="2">
        <f t="shared" si="14"/>
        <v>0</v>
      </c>
      <c r="Y53" s="2">
        <f t="shared" si="15"/>
        <v>0</v>
      </c>
      <c r="Z53" s="36">
        <f t="shared" si="9"/>
        <v>0</v>
      </c>
      <c r="AA53" s="44">
        <v>0</v>
      </c>
      <c r="AB53" s="56">
        <f t="shared" si="10"/>
        <v>0</v>
      </c>
      <c r="AC53" s="55">
        <f t="shared" si="11"/>
        <v>0</v>
      </c>
      <c r="AD53" s="114">
        <f t="shared" si="12"/>
        <v>0</v>
      </c>
      <c r="AE53" s="55"/>
      <c r="AF53" s="250"/>
      <c r="AG53" s="250"/>
      <c r="AH53" s="250"/>
      <c r="AI53" s="250"/>
      <c r="AJ53" s="250"/>
      <c r="AK53" s="250"/>
      <c r="AL53" s="250"/>
      <c r="AM53" s="250"/>
    </row>
    <row r="54" spans="1:39" ht="25.5">
      <c r="A54" s="277" t="s">
        <v>47</v>
      </c>
      <c r="B54" s="20"/>
      <c r="C54" s="8"/>
      <c r="D54" s="8"/>
      <c r="E54" s="34"/>
      <c r="F54" s="140">
        <f t="shared" si="3"/>
        <v>0</v>
      </c>
      <c r="G54" s="134"/>
      <c r="H54" s="141">
        <f t="shared" si="4"/>
        <v>0</v>
      </c>
      <c r="I54" s="11"/>
      <c r="J54" s="8"/>
      <c r="K54" s="8"/>
      <c r="L54" s="34"/>
      <c r="M54" s="140">
        <f t="shared" si="5"/>
        <v>0</v>
      </c>
      <c r="N54" s="134"/>
      <c r="O54" s="141">
        <f t="shared" si="6"/>
        <v>0</v>
      </c>
      <c r="P54" s="11"/>
      <c r="Q54" s="8"/>
      <c r="R54" s="8"/>
      <c r="S54" s="34"/>
      <c r="T54" s="145">
        <f t="shared" si="7"/>
        <v>0</v>
      </c>
      <c r="U54" s="134"/>
      <c r="V54" s="141">
        <f t="shared" si="8"/>
        <v>0</v>
      </c>
      <c r="W54" s="10">
        <f t="shared" si="0"/>
        <v>0</v>
      </c>
      <c r="X54" s="2">
        <f t="shared" si="14"/>
        <v>0</v>
      </c>
      <c r="Y54" s="2">
        <f t="shared" si="15"/>
        <v>0</v>
      </c>
      <c r="Z54" s="36">
        <f t="shared" si="9"/>
        <v>0</v>
      </c>
      <c r="AA54" s="44">
        <v>0</v>
      </c>
      <c r="AB54" s="56">
        <f t="shared" si="10"/>
        <v>0</v>
      </c>
      <c r="AC54" s="55">
        <f t="shared" si="11"/>
        <v>0</v>
      </c>
      <c r="AD54" s="114">
        <f t="shared" si="12"/>
        <v>0</v>
      </c>
      <c r="AE54" s="55"/>
      <c r="AF54" s="250"/>
      <c r="AG54" s="250"/>
      <c r="AH54" s="250"/>
      <c r="AI54" s="250"/>
      <c r="AJ54" s="250"/>
      <c r="AK54" s="250"/>
      <c r="AL54" s="250"/>
      <c r="AM54" s="250"/>
    </row>
    <row r="55" spans="1:39" ht="12.75">
      <c r="A55" s="275" t="s">
        <v>33</v>
      </c>
      <c r="B55" s="20"/>
      <c r="C55" s="8"/>
      <c r="D55" s="8"/>
      <c r="E55" s="34"/>
      <c r="F55" s="140">
        <f t="shared" si="3"/>
        <v>0</v>
      </c>
      <c r="G55" s="134"/>
      <c r="H55" s="141">
        <f t="shared" si="4"/>
        <v>0</v>
      </c>
      <c r="I55" s="11"/>
      <c r="J55" s="8"/>
      <c r="K55" s="8"/>
      <c r="L55" s="34"/>
      <c r="M55" s="140">
        <f t="shared" si="5"/>
        <v>0</v>
      </c>
      <c r="N55" s="134"/>
      <c r="O55" s="141">
        <f t="shared" si="6"/>
        <v>0</v>
      </c>
      <c r="P55" s="11"/>
      <c r="Q55" s="8"/>
      <c r="R55" s="8"/>
      <c r="S55" s="34"/>
      <c r="T55" s="145">
        <f t="shared" si="7"/>
        <v>0</v>
      </c>
      <c r="U55" s="134"/>
      <c r="V55" s="141">
        <f t="shared" si="8"/>
        <v>0</v>
      </c>
      <c r="W55" s="10">
        <f t="shared" si="0"/>
        <v>0</v>
      </c>
      <c r="X55" s="2">
        <f t="shared" si="14"/>
        <v>0</v>
      </c>
      <c r="Y55" s="2">
        <f t="shared" si="15"/>
        <v>0</v>
      </c>
      <c r="Z55" s="36">
        <f t="shared" si="9"/>
        <v>0</v>
      </c>
      <c r="AA55" s="44">
        <v>0</v>
      </c>
      <c r="AB55" s="56">
        <f t="shared" si="10"/>
        <v>0</v>
      </c>
      <c r="AC55" s="55">
        <f t="shared" si="11"/>
        <v>0</v>
      </c>
      <c r="AD55" s="114">
        <f t="shared" si="12"/>
        <v>0</v>
      </c>
      <c r="AE55" s="55"/>
      <c r="AF55" s="250"/>
      <c r="AG55" s="250"/>
      <c r="AH55" s="250"/>
      <c r="AI55" s="250"/>
      <c r="AJ55" s="250"/>
      <c r="AK55" s="250"/>
      <c r="AL55" s="250"/>
      <c r="AM55" s="250"/>
    </row>
    <row r="56" spans="1:39" ht="12.75">
      <c r="A56" s="278" t="s">
        <v>40</v>
      </c>
      <c r="B56" s="20"/>
      <c r="C56" s="8"/>
      <c r="D56" s="8"/>
      <c r="E56" s="34"/>
      <c r="F56" s="140">
        <f t="shared" si="3"/>
        <v>0</v>
      </c>
      <c r="G56" s="134"/>
      <c r="H56" s="141">
        <f t="shared" si="4"/>
        <v>0</v>
      </c>
      <c r="I56" s="11"/>
      <c r="J56" s="8"/>
      <c r="K56" s="8"/>
      <c r="L56" s="34"/>
      <c r="M56" s="140">
        <f t="shared" si="5"/>
        <v>0</v>
      </c>
      <c r="N56" s="134"/>
      <c r="O56" s="141">
        <f t="shared" si="6"/>
        <v>0</v>
      </c>
      <c r="P56" s="11"/>
      <c r="Q56" s="8"/>
      <c r="R56" s="8"/>
      <c r="S56" s="34"/>
      <c r="T56" s="145">
        <f t="shared" si="7"/>
        <v>0</v>
      </c>
      <c r="U56" s="134"/>
      <c r="V56" s="141">
        <f t="shared" si="8"/>
        <v>0</v>
      </c>
      <c r="W56" s="10">
        <f t="shared" si="0"/>
        <v>0</v>
      </c>
      <c r="X56" s="2">
        <f t="shared" si="14"/>
        <v>0</v>
      </c>
      <c r="Y56" s="2">
        <f t="shared" si="15"/>
        <v>0</v>
      </c>
      <c r="Z56" s="36">
        <f t="shared" si="9"/>
        <v>0</v>
      </c>
      <c r="AA56" s="44">
        <v>0</v>
      </c>
      <c r="AB56" s="56">
        <f t="shared" si="10"/>
        <v>0</v>
      </c>
      <c r="AC56" s="55">
        <f t="shared" si="11"/>
        <v>0</v>
      </c>
      <c r="AD56" s="114">
        <f t="shared" si="12"/>
        <v>0</v>
      </c>
      <c r="AE56" s="55"/>
      <c r="AF56" s="250"/>
      <c r="AG56" s="250"/>
      <c r="AH56" s="250"/>
      <c r="AI56" s="250"/>
      <c r="AJ56" s="250"/>
      <c r="AK56" s="250"/>
      <c r="AL56" s="250"/>
      <c r="AM56" s="250"/>
    </row>
    <row r="57" spans="1:39" ht="12.75">
      <c r="A57" s="278" t="s">
        <v>17</v>
      </c>
      <c r="B57" s="20"/>
      <c r="C57" s="8"/>
      <c r="D57" s="8"/>
      <c r="E57" s="34"/>
      <c r="F57" s="140">
        <f t="shared" si="3"/>
        <v>0</v>
      </c>
      <c r="G57" s="134"/>
      <c r="H57" s="141">
        <f t="shared" si="4"/>
        <v>0</v>
      </c>
      <c r="I57" s="11"/>
      <c r="J57" s="8"/>
      <c r="K57" s="8"/>
      <c r="L57" s="34"/>
      <c r="M57" s="140">
        <f t="shared" si="5"/>
        <v>0</v>
      </c>
      <c r="N57" s="134"/>
      <c r="O57" s="141">
        <f t="shared" si="6"/>
        <v>0</v>
      </c>
      <c r="P57" s="11"/>
      <c r="Q57" s="8"/>
      <c r="R57" s="8"/>
      <c r="S57" s="34"/>
      <c r="T57" s="145">
        <f t="shared" si="7"/>
        <v>0</v>
      </c>
      <c r="U57" s="134"/>
      <c r="V57" s="141">
        <f t="shared" si="8"/>
        <v>0</v>
      </c>
      <c r="W57" s="10">
        <f t="shared" si="0"/>
        <v>0</v>
      </c>
      <c r="X57" s="2">
        <f t="shared" si="14"/>
        <v>0</v>
      </c>
      <c r="Y57" s="2">
        <f t="shared" si="15"/>
        <v>0</v>
      </c>
      <c r="Z57" s="36">
        <f t="shared" si="9"/>
        <v>0</v>
      </c>
      <c r="AA57" s="44">
        <v>0</v>
      </c>
      <c r="AB57" s="56">
        <f t="shared" si="10"/>
        <v>0</v>
      </c>
      <c r="AC57" s="55">
        <f t="shared" si="11"/>
        <v>0</v>
      </c>
      <c r="AD57" s="114">
        <f t="shared" si="12"/>
        <v>0</v>
      </c>
      <c r="AE57" s="55"/>
      <c r="AF57" s="250"/>
      <c r="AG57" s="250"/>
      <c r="AH57" s="250"/>
      <c r="AI57" s="250"/>
      <c r="AJ57" s="250"/>
      <c r="AK57" s="250"/>
      <c r="AL57" s="250"/>
      <c r="AM57" s="250"/>
    </row>
    <row r="58" spans="1:39" ht="12.75">
      <c r="A58" s="278" t="s">
        <v>39</v>
      </c>
      <c r="B58" s="20"/>
      <c r="C58" s="8"/>
      <c r="D58" s="8"/>
      <c r="E58" s="34"/>
      <c r="F58" s="140">
        <f t="shared" si="3"/>
        <v>0</v>
      </c>
      <c r="G58" s="134"/>
      <c r="H58" s="141">
        <f t="shared" si="4"/>
        <v>0</v>
      </c>
      <c r="I58" s="11"/>
      <c r="J58" s="8"/>
      <c r="K58" s="8"/>
      <c r="L58" s="34"/>
      <c r="M58" s="140">
        <f t="shared" si="5"/>
        <v>0</v>
      </c>
      <c r="N58" s="134"/>
      <c r="O58" s="141">
        <f t="shared" si="6"/>
        <v>0</v>
      </c>
      <c r="P58" s="11"/>
      <c r="Q58" s="8"/>
      <c r="R58" s="8"/>
      <c r="S58" s="34"/>
      <c r="T58" s="145">
        <f t="shared" si="7"/>
        <v>0</v>
      </c>
      <c r="U58" s="134"/>
      <c r="V58" s="141">
        <f t="shared" si="8"/>
        <v>0</v>
      </c>
      <c r="W58" s="10">
        <f t="shared" si="0"/>
        <v>0</v>
      </c>
      <c r="X58" s="2">
        <f t="shared" si="14"/>
        <v>0</v>
      </c>
      <c r="Y58" s="2">
        <f t="shared" si="15"/>
        <v>0</v>
      </c>
      <c r="Z58" s="36">
        <f t="shared" si="9"/>
        <v>0</v>
      </c>
      <c r="AA58" s="44">
        <v>0</v>
      </c>
      <c r="AB58" s="56">
        <f t="shared" si="10"/>
        <v>0</v>
      </c>
      <c r="AC58" s="55">
        <f t="shared" si="11"/>
        <v>0</v>
      </c>
      <c r="AD58" s="114">
        <f t="shared" si="12"/>
        <v>0</v>
      </c>
      <c r="AE58" s="55"/>
      <c r="AF58" s="250"/>
      <c r="AG58" s="250"/>
      <c r="AH58" s="250"/>
      <c r="AI58" s="250"/>
      <c r="AJ58" s="250"/>
      <c r="AK58" s="250"/>
      <c r="AL58" s="250"/>
      <c r="AM58" s="250"/>
    </row>
    <row r="59" spans="1:39" ht="12.75">
      <c r="A59" s="278" t="s">
        <v>46</v>
      </c>
      <c r="B59" s="20"/>
      <c r="C59" s="8"/>
      <c r="D59" s="8"/>
      <c r="E59" s="34"/>
      <c r="F59" s="140">
        <f t="shared" si="3"/>
        <v>0</v>
      </c>
      <c r="G59" s="134"/>
      <c r="H59" s="141">
        <f t="shared" si="4"/>
        <v>0</v>
      </c>
      <c r="I59" s="11"/>
      <c r="J59" s="8"/>
      <c r="K59" s="8"/>
      <c r="L59" s="34"/>
      <c r="M59" s="140">
        <f t="shared" si="5"/>
        <v>0</v>
      </c>
      <c r="N59" s="134"/>
      <c r="O59" s="141">
        <f t="shared" si="6"/>
        <v>0</v>
      </c>
      <c r="P59" s="11"/>
      <c r="Q59" s="8"/>
      <c r="R59" s="8"/>
      <c r="S59" s="34"/>
      <c r="T59" s="145">
        <f t="shared" si="7"/>
        <v>0</v>
      </c>
      <c r="U59" s="134"/>
      <c r="V59" s="141">
        <f t="shared" si="8"/>
        <v>0</v>
      </c>
      <c r="W59" s="10">
        <f t="shared" si="0"/>
        <v>0</v>
      </c>
      <c r="X59" s="2">
        <f t="shared" si="14"/>
        <v>0</v>
      </c>
      <c r="Y59" s="2">
        <f t="shared" si="15"/>
        <v>0</v>
      </c>
      <c r="Z59" s="36">
        <f t="shared" si="9"/>
        <v>0</v>
      </c>
      <c r="AA59" s="44">
        <v>0</v>
      </c>
      <c r="AB59" s="56">
        <f t="shared" si="10"/>
        <v>0</v>
      </c>
      <c r="AC59" s="55">
        <f t="shared" si="11"/>
        <v>0</v>
      </c>
      <c r="AD59" s="114">
        <f t="shared" si="12"/>
        <v>0</v>
      </c>
      <c r="AE59" s="55"/>
      <c r="AF59" s="250"/>
      <c r="AG59" s="250"/>
      <c r="AH59" s="250"/>
      <c r="AI59" s="250"/>
      <c r="AJ59" s="250"/>
      <c r="AK59" s="250"/>
      <c r="AL59" s="250"/>
      <c r="AM59" s="250"/>
    </row>
    <row r="60" spans="1:39" ht="12.75">
      <c r="A60" s="278" t="s">
        <v>20</v>
      </c>
      <c r="B60" s="20"/>
      <c r="C60" s="8"/>
      <c r="D60" s="8"/>
      <c r="E60" s="34"/>
      <c r="F60" s="140">
        <f t="shared" si="3"/>
        <v>0</v>
      </c>
      <c r="G60" s="134"/>
      <c r="H60" s="141">
        <f t="shared" si="4"/>
        <v>0</v>
      </c>
      <c r="I60" s="11"/>
      <c r="J60" s="8"/>
      <c r="K60" s="8"/>
      <c r="L60" s="34"/>
      <c r="M60" s="140">
        <f t="shared" si="5"/>
        <v>0</v>
      </c>
      <c r="N60" s="134"/>
      <c r="O60" s="141">
        <f t="shared" si="6"/>
        <v>0</v>
      </c>
      <c r="P60" s="11"/>
      <c r="Q60" s="8"/>
      <c r="R60" s="8"/>
      <c r="S60" s="34"/>
      <c r="T60" s="145">
        <f t="shared" si="7"/>
        <v>0</v>
      </c>
      <c r="U60" s="134"/>
      <c r="V60" s="141">
        <f t="shared" si="8"/>
        <v>0</v>
      </c>
      <c r="W60" s="10">
        <f t="shared" si="0"/>
        <v>0</v>
      </c>
      <c r="X60" s="2">
        <f t="shared" si="14"/>
        <v>0</v>
      </c>
      <c r="Y60" s="2">
        <f t="shared" si="15"/>
        <v>0</v>
      </c>
      <c r="Z60" s="36">
        <f t="shared" si="9"/>
        <v>0</v>
      </c>
      <c r="AA60" s="44">
        <v>0</v>
      </c>
      <c r="AB60" s="56">
        <f t="shared" si="10"/>
        <v>0</v>
      </c>
      <c r="AC60" s="55">
        <f t="shared" si="11"/>
        <v>0</v>
      </c>
      <c r="AD60" s="114">
        <f t="shared" si="12"/>
        <v>0</v>
      </c>
      <c r="AE60" s="55"/>
      <c r="AF60" s="250"/>
      <c r="AG60" s="250"/>
      <c r="AH60" s="250"/>
      <c r="AI60" s="250"/>
      <c r="AJ60" s="250"/>
      <c r="AK60" s="250"/>
      <c r="AL60" s="250"/>
      <c r="AM60" s="250"/>
    </row>
    <row r="61" spans="1:39" ht="12.75">
      <c r="A61" s="278" t="s">
        <v>37</v>
      </c>
      <c r="B61" s="20"/>
      <c r="C61" s="8"/>
      <c r="D61" s="8"/>
      <c r="E61" s="34"/>
      <c r="F61" s="140">
        <f t="shared" si="3"/>
        <v>0</v>
      </c>
      <c r="G61" s="134"/>
      <c r="H61" s="141">
        <f t="shared" si="4"/>
        <v>0</v>
      </c>
      <c r="I61" s="11"/>
      <c r="J61" s="8"/>
      <c r="K61" s="8"/>
      <c r="L61" s="34"/>
      <c r="M61" s="140">
        <f t="shared" si="5"/>
        <v>0</v>
      </c>
      <c r="N61" s="134"/>
      <c r="O61" s="141">
        <f t="shared" si="6"/>
        <v>0</v>
      </c>
      <c r="P61" s="11"/>
      <c r="Q61" s="8"/>
      <c r="R61" s="8"/>
      <c r="S61" s="34"/>
      <c r="T61" s="145">
        <f t="shared" si="7"/>
        <v>0</v>
      </c>
      <c r="U61" s="134"/>
      <c r="V61" s="141">
        <f t="shared" si="8"/>
        <v>0</v>
      </c>
      <c r="W61" s="10">
        <f t="shared" si="0"/>
        <v>0</v>
      </c>
      <c r="X61" s="2">
        <f t="shared" si="14"/>
        <v>0</v>
      </c>
      <c r="Y61" s="2">
        <f t="shared" si="15"/>
        <v>0</v>
      </c>
      <c r="Z61" s="36">
        <f t="shared" si="9"/>
        <v>0</v>
      </c>
      <c r="AA61" s="44">
        <v>0</v>
      </c>
      <c r="AB61" s="56">
        <f t="shared" si="10"/>
        <v>0</v>
      </c>
      <c r="AC61" s="55">
        <f t="shared" si="11"/>
        <v>0</v>
      </c>
      <c r="AD61" s="114">
        <f t="shared" si="12"/>
        <v>0</v>
      </c>
      <c r="AE61" s="55"/>
      <c r="AF61" s="250"/>
      <c r="AG61" s="250"/>
      <c r="AH61" s="250"/>
      <c r="AI61" s="250"/>
      <c r="AJ61" s="250"/>
      <c r="AK61" s="250"/>
      <c r="AL61" s="250"/>
      <c r="AM61" s="250"/>
    </row>
    <row r="62" spans="1:39" ht="12.75">
      <c r="A62" s="278" t="s">
        <v>36</v>
      </c>
      <c r="B62" s="20"/>
      <c r="C62" s="8"/>
      <c r="D62" s="8"/>
      <c r="E62" s="34"/>
      <c r="F62" s="140">
        <f t="shared" si="3"/>
        <v>0</v>
      </c>
      <c r="G62" s="134"/>
      <c r="H62" s="141">
        <f t="shared" si="4"/>
        <v>0</v>
      </c>
      <c r="I62" s="11"/>
      <c r="J62" s="8"/>
      <c r="K62" s="8"/>
      <c r="L62" s="34"/>
      <c r="M62" s="140">
        <f t="shared" si="5"/>
        <v>0</v>
      </c>
      <c r="N62" s="134"/>
      <c r="O62" s="141">
        <f t="shared" si="6"/>
        <v>0</v>
      </c>
      <c r="P62" s="11"/>
      <c r="Q62" s="8"/>
      <c r="R62" s="8"/>
      <c r="S62" s="34"/>
      <c r="T62" s="145">
        <f t="shared" si="7"/>
        <v>0</v>
      </c>
      <c r="U62" s="134"/>
      <c r="V62" s="141">
        <f t="shared" si="8"/>
        <v>0</v>
      </c>
      <c r="W62" s="10">
        <f t="shared" si="0"/>
        <v>0</v>
      </c>
      <c r="X62" s="2">
        <f t="shared" si="14"/>
        <v>0</v>
      </c>
      <c r="Y62" s="2">
        <f t="shared" si="15"/>
        <v>0</v>
      </c>
      <c r="Z62" s="36">
        <f t="shared" si="9"/>
        <v>0</v>
      </c>
      <c r="AA62" s="44">
        <v>0</v>
      </c>
      <c r="AB62" s="56">
        <f t="shared" si="10"/>
        <v>0</v>
      </c>
      <c r="AC62" s="55">
        <f t="shared" si="11"/>
        <v>0</v>
      </c>
      <c r="AD62" s="114">
        <f t="shared" si="12"/>
        <v>0</v>
      </c>
      <c r="AE62" s="55"/>
      <c r="AF62" s="250"/>
      <c r="AG62" s="250"/>
      <c r="AH62" s="250"/>
      <c r="AI62" s="250"/>
      <c r="AJ62" s="250"/>
      <c r="AK62" s="250"/>
      <c r="AL62" s="250"/>
      <c r="AM62" s="250"/>
    </row>
    <row r="63" spans="1:39" ht="25.5">
      <c r="A63" s="279" t="s">
        <v>35</v>
      </c>
      <c r="B63" s="20"/>
      <c r="C63" s="8"/>
      <c r="D63" s="8"/>
      <c r="E63" s="34"/>
      <c r="F63" s="140">
        <f t="shared" si="3"/>
        <v>0</v>
      </c>
      <c r="G63" s="134"/>
      <c r="H63" s="141">
        <f t="shared" si="4"/>
        <v>0</v>
      </c>
      <c r="I63" s="11"/>
      <c r="J63" s="8"/>
      <c r="K63" s="8"/>
      <c r="L63" s="34"/>
      <c r="M63" s="140">
        <f t="shared" si="5"/>
        <v>0</v>
      </c>
      <c r="N63" s="134"/>
      <c r="O63" s="141">
        <f t="shared" si="6"/>
        <v>0</v>
      </c>
      <c r="P63" s="11"/>
      <c r="Q63" s="8"/>
      <c r="R63" s="8"/>
      <c r="S63" s="34"/>
      <c r="T63" s="145">
        <f t="shared" si="7"/>
        <v>0</v>
      </c>
      <c r="U63" s="134"/>
      <c r="V63" s="141">
        <f t="shared" si="8"/>
        <v>0</v>
      </c>
      <c r="W63" s="10">
        <f t="shared" si="0"/>
        <v>0</v>
      </c>
      <c r="X63" s="2">
        <f t="shared" si="14"/>
        <v>0</v>
      </c>
      <c r="Y63" s="2">
        <f t="shared" si="15"/>
        <v>0</v>
      </c>
      <c r="Z63" s="36">
        <f t="shared" si="9"/>
        <v>0</v>
      </c>
      <c r="AA63" s="44">
        <v>0</v>
      </c>
      <c r="AB63" s="56">
        <f t="shared" si="10"/>
        <v>0</v>
      </c>
      <c r="AC63" s="55">
        <f t="shared" si="11"/>
        <v>0</v>
      </c>
      <c r="AD63" s="114">
        <f t="shared" si="12"/>
        <v>0</v>
      </c>
      <c r="AE63" s="55"/>
      <c r="AF63" s="250"/>
      <c r="AG63" s="250"/>
      <c r="AH63" s="250"/>
      <c r="AI63" s="250"/>
      <c r="AJ63" s="250"/>
      <c r="AK63" s="250"/>
      <c r="AL63" s="250"/>
      <c r="AM63" s="250"/>
    </row>
    <row r="64" spans="1:39" ht="12.75">
      <c r="A64" s="278" t="s">
        <v>18</v>
      </c>
      <c r="B64" s="20"/>
      <c r="C64" s="8"/>
      <c r="D64" s="8"/>
      <c r="E64" s="34"/>
      <c r="F64" s="140">
        <f t="shared" si="3"/>
        <v>0</v>
      </c>
      <c r="G64" s="134"/>
      <c r="H64" s="141">
        <f t="shared" si="4"/>
        <v>0</v>
      </c>
      <c r="I64" s="11"/>
      <c r="J64" s="8"/>
      <c r="K64" s="8"/>
      <c r="L64" s="34"/>
      <c r="M64" s="140">
        <f t="shared" si="5"/>
        <v>0</v>
      </c>
      <c r="N64" s="134"/>
      <c r="O64" s="141">
        <f t="shared" si="6"/>
        <v>0</v>
      </c>
      <c r="P64" s="11"/>
      <c r="Q64" s="8"/>
      <c r="R64" s="8"/>
      <c r="S64" s="34"/>
      <c r="T64" s="145">
        <f t="shared" si="7"/>
        <v>0</v>
      </c>
      <c r="U64" s="134"/>
      <c r="V64" s="141">
        <f t="shared" si="8"/>
        <v>0</v>
      </c>
      <c r="W64" s="10">
        <f t="shared" si="0"/>
        <v>0</v>
      </c>
      <c r="X64" s="2">
        <f t="shared" si="14"/>
        <v>0</v>
      </c>
      <c r="Y64" s="2">
        <f t="shared" si="15"/>
        <v>0</v>
      </c>
      <c r="Z64" s="36">
        <f t="shared" si="9"/>
        <v>0</v>
      </c>
      <c r="AA64" s="44">
        <v>0</v>
      </c>
      <c r="AB64" s="56">
        <f t="shared" si="10"/>
        <v>0</v>
      </c>
      <c r="AC64" s="55">
        <f t="shared" si="11"/>
        <v>0</v>
      </c>
      <c r="AD64" s="114">
        <f t="shared" si="12"/>
        <v>0</v>
      </c>
      <c r="AE64" s="55"/>
      <c r="AF64" s="250"/>
      <c r="AG64" s="250"/>
      <c r="AH64" s="250"/>
      <c r="AI64" s="250"/>
      <c r="AJ64" s="250"/>
      <c r="AK64" s="250"/>
      <c r="AL64" s="250"/>
      <c r="AM64" s="250"/>
    </row>
    <row r="65" spans="1:39" ht="12.75">
      <c r="A65" s="278" t="s">
        <v>21</v>
      </c>
      <c r="B65" s="20"/>
      <c r="C65" s="8"/>
      <c r="D65" s="8"/>
      <c r="E65" s="34"/>
      <c r="F65" s="140">
        <f t="shared" si="3"/>
        <v>0</v>
      </c>
      <c r="G65" s="134"/>
      <c r="H65" s="141">
        <f t="shared" si="4"/>
        <v>0</v>
      </c>
      <c r="I65" s="11"/>
      <c r="J65" s="8"/>
      <c r="K65" s="8"/>
      <c r="L65" s="34"/>
      <c r="M65" s="140">
        <f t="shared" si="5"/>
        <v>0</v>
      </c>
      <c r="N65" s="134"/>
      <c r="O65" s="141">
        <f t="shared" si="6"/>
        <v>0</v>
      </c>
      <c r="P65" s="11"/>
      <c r="Q65" s="8"/>
      <c r="R65" s="8"/>
      <c r="S65" s="34"/>
      <c r="T65" s="145">
        <f t="shared" si="7"/>
        <v>0</v>
      </c>
      <c r="U65" s="134"/>
      <c r="V65" s="141">
        <f t="shared" si="8"/>
        <v>0</v>
      </c>
      <c r="W65" s="10">
        <f t="shared" si="0"/>
        <v>0</v>
      </c>
      <c r="X65" s="2">
        <f t="shared" si="14"/>
        <v>0</v>
      </c>
      <c r="Y65" s="2">
        <f t="shared" si="15"/>
        <v>0</v>
      </c>
      <c r="Z65" s="36">
        <f t="shared" si="9"/>
        <v>0</v>
      </c>
      <c r="AA65" s="44">
        <v>0</v>
      </c>
      <c r="AB65" s="56">
        <f t="shared" si="10"/>
        <v>0</v>
      </c>
      <c r="AC65" s="55">
        <f t="shared" si="11"/>
        <v>0</v>
      </c>
      <c r="AD65" s="114">
        <f t="shared" si="12"/>
        <v>0</v>
      </c>
      <c r="AE65" s="55"/>
      <c r="AF65" s="250"/>
      <c r="AG65" s="250"/>
      <c r="AH65" s="250"/>
      <c r="AI65" s="250"/>
      <c r="AJ65" s="250"/>
      <c r="AK65" s="250"/>
      <c r="AL65" s="250"/>
      <c r="AM65" s="250"/>
    </row>
    <row r="66" spans="1:39" ht="12.75">
      <c r="A66" s="278" t="s">
        <v>22</v>
      </c>
      <c r="B66" s="20"/>
      <c r="C66" s="8"/>
      <c r="D66" s="8"/>
      <c r="E66" s="34"/>
      <c r="F66" s="140">
        <f t="shared" si="3"/>
        <v>0</v>
      </c>
      <c r="G66" s="134"/>
      <c r="H66" s="141">
        <f t="shared" si="4"/>
        <v>0</v>
      </c>
      <c r="I66" s="11"/>
      <c r="J66" s="8"/>
      <c r="K66" s="8"/>
      <c r="L66" s="34"/>
      <c r="M66" s="140">
        <f t="shared" si="5"/>
        <v>0</v>
      </c>
      <c r="N66" s="134"/>
      <c r="O66" s="141">
        <f t="shared" si="6"/>
        <v>0</v>
      </c>
      <c r="P66" s="11"/>
      <c r="Q66" s="8"/>
      <c r="R66" s="8"/>
      <c r="S66" s="34"/>
      <c r="T66" s="145">
        <f t="shared" si="7"/>
        <v>0</v>
      </c>
      <c r="U66" s="134"/>
      <c r="V66" s="141">
        <f t="shared" si="8"/>
        <v>0</v>
      </c>
      <c r="W66" s="10">
        <f t="shared" si="0"/>
        <v>0</v>
      </c>
      <c r="X66" s="2">
        <f t="shared" si="14"/>
        <v>0</v>
      </c>
      <c r="Y66" s="2">
        <f t="shared" si="15"/>
        <v>0</v>
      </c>
      <c r="Z66" s="36">
        <f t="shared" si="9"/>
        <v>0</v>
      </c>
      <c r="AA66" s="44">
        <v>0</v>
      </c>
      <c r="AB66" s="56">
        <f t="shared" si="10"/>
        <v>0</v>
      </c>
      <c r="AC66" s="55">
        <f t="shared" si="11"/>
        <v>0</v>
      </c>
      <c r="AD66" s="114">
        <f t="shared" si="12"/>
        <v>0</v>
      </c>
      <c r="AE66" s="55"/>
      <c r="AF66" s="250"/>
      <c r="AG66" s="250"/>
      <c r="AH66" s="250"/>
      <c r="AI66" s="250"/>
      <c r="AJ66" s="250"/>
      <c r="AK66" s="250"/>
      <c r="AL66" s="250"/>
      <c r="AM66" s="250"/>
    </row>
    <row r="67" spans="1:39" ht="12.75">
      <c r="A67" s="278" t="s">
        <v>23</v>
      </c>
      <c r="B67" s="20"/>
      <c r="C67" s="8"/>
      <c r="D67" s="8"/>
      <c r="E67" s="34"/>
      <c r="F67" s="140">
        <f t="shared" si="3"/>
        <v>0</v>
      </c>
      <c r="G67" s="134"/>
      <c r="H67" s="141">
        <f t="shared" si="4"/>
        <v>0</v>
      </c>
      <c r="I67" s="11"/>
      <c r="J67" s="8"/>
      <c r="K67" s="8"/>
      <c r="L67" s="34"/>
      <c r="M67" s="140">
        <f t="shared" si="5"/>
        <v>0</v>
      </c>
      <c r="N67" s="134"/>
      <c r="O67" s="141">
        <f t="shared" si="6"/>
        <v>0</v>
      </c>
      <c r="P67" s="11"/>
      <c r="Q67" s="8"/>
      <c r="R67" s="8"/>
      <c r="S67" s="34"/>
      <c r="T67" s="145">
        <f t="shared" si="7"/>
        <v>0</v>
      </c>
      <c r="U67" s="134"/>
      <c r="V67" s="141">
        <f t="shared" si="8"/>
        <v>0</v>
      </c>
      <c r="W67" s="10">
        <f t="shared" si="0"/>
        <v>0</v>
      </c>
      <c r="X67" s="2">
        <f t="shared" si="14"/>
        <v>0</v>
      </c>
      <c r="Y67" s="2">
        <f t="shared" si="15"/>
        <v>0</v>
      </c>
      <c r="Z67" s="36">
        <f t="shared" si="9"/>
        <v>0</v>
      </c>
      <c r="AA67" s="44">
        <v>0</v>
      </c>
      <c r="AB67" s="56">
        <f t="shared" si="10"/>
        <v>0</v>
      </c>
      <c r="AC67" s="55">
        <f t="shared" si="11"/>
        <v>0</v>
      </c>
      <c r="AD67" s="114">
        <f t="shared" si="12"/>
        <v>0</v>
      </c>
      <c r="AE67" s="55"/>
      <c r="AF67" s="250"/>
      <c r="AG67" s="250"/>
      <c r="AH67" s="250"/>
      <c r="AI67" s="250"/>
      <c r="AJ67" s="250"/>
      <c r="AK67" s="250"/>
      <c r="AL67" s="250"/>
      <c r="AM67" s="250"/>
    </row>
    <row r="68" spans="1:39" ht="12.75">
      <c r="A68" s="278" t="s">
        <v>45</v>
      </c>
      <c r="B68" s="20"/>
      <c r="C68" s="8"/>
      <c r="D68" s="8"/>
      <c r="E68" s="34"/>
      <c r="F68" s="140">
        <f t="shared" si="3"/>
        <v>0</v>
      </c>
      <c r="G68" s="134"/>
      <c r="H68" s="141">
        <f t="shared" si="4"/>
        <v>0</v>
      </c>
      <c r="I68" s="11"/>
      <c r="J68" s="8"/>
      <c r="K68" s="8"/>
      <c r="L68" s="34"/>
      <c r="M68" s="140">
        <f t="shared" si="5"/>
        <v>0</v>
      </c>
      <c r="N68" s="134"/>
      <c r="O68" s="141">
        <f t="shared" si="6"/>
        <v>0</v>
      </c>
      <c r="P68" s="11"/>
      <c r="Q68" s="8"/>
      <c r="R68" s="8"/>
      <c r="S68" s="34"/>
      <c r="T68" s="145">
        <f t="shared" si="7"/>
        <v>0</v>
      </c>
      <c r="U68" s="134"/>
      <c r="V68" s="141">
        <f t="shared" si="8"/>
        <v>0</v>
      </c>
      <c r="W68" s="10"/>
      <c r="X68" s="2"/>
      <c r="Y68" s="2"/>
      <c r="Z68" s="36">
        <f t="shared" si="9"/>
        <v>0</v>
      </c>
      <c r="AA68" s="44">
        <v>0</v>
      </c>
      <c r="AB68" s="56">
        <f t="shared" si="10"/>
        <v>0</v>
      </c>
      <c r="AC68" s="55">
        <f t="shared" si="11"/>
        <v>0</v>
      </c>
      <c r="AD68" s="114">
        <f t="shared" si="12"/>
        <v>0</v>
      </c>
      <c r="AE68" s="55"/>
      <c r="AF68" s="250"/>
      <c r="AG68" s="250"/>
      <c r="AH68" s="250"/>
      <c r="AI68" s="250"/>
      <c r="AJ68" s="250"/>
      <c r="AK68" s="250"/>
      <c r="AL68" s="250"/>
      <c r="AM68" s="250"/>
    </row>
    <row r="69" spans="1:39" ht="13.5" thickBot="1">
      <c r="A69" s="280" t="s">
        <v>19</v>
      </c>
      <c r="B69" s="20"/>
      <c r="C69" s="8"/>
      <c r="D69" s="8"/>
      <c r="E69" s="34"/>
      <c r="F69" s="142">
        <f t="shared" si="3"/>
        <v>0</v>
      </c>
      <c r="G69" s="143"/>
      <c r="H69" s="144">
        <f t="shared" si="4"/>
        <v>0</v>
      </c>
      <c r="I69" s="11"/>
      <c r="J69" s="8"/>
      <c r="K69" s="8"/>
      <c r="L69" s="34"/>
      <c r="M69" s="142">
        <f t="shared" si="5"/>
        <v>0</v>
      </c>
      <c r="N69" s="143"/>
      <c r="O69" s="144">
        <f t="shared" si="6"/>
        <v>0</v>
      </c>
      <c r="P69" s="11"/>
      <c r="Q69" s="8"/>
      <c r="R69" s="8"/>
      <c r="S69" s="34"/>
      <c r="T69" s="146">
        <f t="shared" si="7"/>
        <v>0</v>
      </c>
      <c r="U69" s="143"/>
      <c r="V69" s="144">
        <f t="shared" si="8"/>
        <v>0</v>
      </c>
      <c r="W69" s="10">
        <f>I69+P69+B69</f>
        <v>0</v>
      </c>
      <c r="X69" s="2">
        <f>C69+J69+Q69</f>
        <v>0</v>
      </c>
      <c r="Y69" s="2">
        <f>D69+K69+R69</f>
        <v>0</v>
      </c>
      <c r="Z69" s="36">
        <f t="shared" si="9"/>
        <v>0</v>
      </c>
      <c r="AA69" s="45">
        <v>0</v>
      </c>
      <c r="AB69" s="123">
        <f t="shared" si="10"/>
        <v>0</v>
      </c>
      <c r="AC69" s="65">
        <f t="shared" si="11"/>
        <v>0</v>
      </c>
      <c r="AD69" s="114">
        <f t="shared" si="12"/>
        <v>0</v>
      </c>
      <c r="AE69" s="55"/>
      <c r="AF69" s="250"/>
      <c r="AG69" s="250"/>
      <c r="AH69" s="250"/>
      <c r="AI69" s="250"/>
      <c r="AJ69" s="250"/>
      <c r="AK69" s="250"/>
      <c r="AL69" s="250"/>
      <c r="AM69" s="250"/>
    </row>
    <row r="70" spans="1:39" ht="13.5" thickBot="1">
      <c r="A70" s="262" t="s">
        <v>14</v>
      </c>
      <c r="B70" s="32">
        <f aca="true" t="shared" si="16" ref="B70:AD70">SUM(B6:B69)</f>
        <v>13310</v>
      </c>
      <c r="C70" s="33">
        <f t="shared" si="16"/>
        <v>12430</v>
      </c>
      <c r="D70" s="33">
        <f t="shared" si="16"/>
        <v>11721</v>
      </c>
      <c r="E70" s="33">
        <f t="shared" si="16"/>
        <v>10934</v>
      </c>
      <c r="F70" s="75">
        <f>SUM(F6:F69)</f>
        <v>52641</v>
      </c>
      <c r="G70" s="75">
        <f>SUM(G6:G69)</f>
        <v>52046</v>
      </c>
      <c r="H70" s="75">
        <f t="shared" si="4"/>
        <v>-595</v>
      </c>
      <c r="I70" s="33">
        <f t="shared" si="16"/>
        <v>15934</v>
      </c>
      <c r="J70" s="33">
        <f t="shared" si="16"/>
        <v>15411</v>
      </c>
      <c r="K70" s="33">
        <f t="shared" si="16"/>
        <v>14728</v>
      </c>
      <c r="L70" s="33">
        <f t="shared" si="16"/>
        <v>14848</v>
      </c>
      <c r="M70" s="75">
        <f>SUM(M6:M69)</f>
        <v>56954</v>
      </c>
      <c r="N70" s="75">
        <f>SUM(N6:N69)</f>
        <v>56566</v>
      </c>
      <c r="O70" s="75">
        <f>N70-M70</f>
        <v>-388</v>
      </c>
      <c r="P70" s="33">
        <f t="shared" si="16"/>
        <v>18981</v>
      </c>
      <c r="Q70" s="33">
        <f t="shared" si="16"/>
        <v>18390</v>
      </c>
      <c r="R70" s="33">
        <f t="shared" si="16"/>
        <v>17508</v>
      </c>
      <c r="S70" s="33">
        <f t="shared" si="16"/>
        <v>16455</v>
      </c>
      <c r="T70" s="75">
        <f>SUM(T6:T69)</f>
        <v>71055</v>
      </c>
      <c r="U70" s="75">
        <f>SUM(U6:U69)</f>
        <v>69844</v>
      </c>
      <c r="V70" s="75">
        <f t="shared" si="8"/>
        <v>-1211</v>
      </c>
      <c r="W70" s="33">
        <f t="shared" si="16"/>
        <v>48225</v>
      </c>
      <c r="X70" s="33">
        <f t="shared" si="16"/>
        <v>46231</v>
      </c>
      <c r="Y70" s="33">
        <f t="shared" si="16"/>
        <v>43957</v>
      </c>
      <c r="Z70" s="33">
        <f t="shared" si="16"/>
        <v>42237</v>
      </c>
      <c r="AA70" s="75">
        <f t="shared" si="16"/>
        <v>180650</v>
      </c>
      <c r="AB70" s="75">
        <f t="shared" si="16"/>
        <v>180650</v>
      </c>
      <c r="AC70" s="75">
        <f t="shared" si="16"/>
        <v>178456</v>
      </c>
      <c r="AD70" s="136">
        <f t="shared" si="16"/>
        <v>-2194</v>
      </c>
      <c r="AE70" s="65"/>
      <c r="AF70" s="253"/>
      <c r="AG70" s="253"/>
      <c r="AH70" s="253"/>
      <c r="AI70" s="253"/>
      <c r="AJ70" s="253"/>
      <c r="AK70" s="253"/>
      <c r="AL70" s="253"/>
      <c r="AM70" s="253"/>
    </row>
    <row r="71" spans="32:39" ht="12.75">
      <c r="AF71" s="254"/>
      <c r="AG71" s="250"/>
      <c r="AH71" s="250"/>
      <c r="AI71" s="254"/>
      <c r="AJ71" s="250"/>
      <c r="AK71" s="250"/>
      <c r="AL71" s="250"/>
      <c r="AM71" s="250"/>
    </row>
    <row r="72" ht="12.75">
      <c r="F72" s="50">
        <f>F70+M70+T70</f>
        <v>180650</v>
      </c>
    </row>
  </sheetData>
  <mergeCells count="8">
    <mergeCell ref="A2:A5"/>
    <mergeCell ref="AF3:AH3"/>
    <mergeCell ref="B3:S3"/>
    <mergeCell ref="W3:Z3"/>
    <mergeCell ref="B2:H2"/>
    <mergeCell ref="I2:O2"/>
    <mergeCell ref="P2:V2"/>
    <mergeCell ref="W2:Z2"/>
  </mergeCells>
  <printOptions/>
  <pageMargins left="0.1968503937007874" right="0" top="0" bottom="0" header="0.5118110236220472" footer="0.5118110236220472"/>
  <pageSetup fitToHeight="2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AL72"/>
  <sheetViews>
    <sheetView zoomScale="90" zoomScaleNormal="90" workbookViewId="0" topLeftCell="A5">
      <pane xSplit="5" topLeftCell="F1" activePane="topRight" state="frozen"/>
      <selection pane="topLeft" activeCell="A1" sqref="A1"/>
      <selection pane="topRight" activeCell="Y17" sqref="Y17"/>
    </sheetView>
  </sheetViews>
  <sheetFormatPr defaultColWidth="9.00390625" defaultRowHeight="12.75"/>
  <cols>
    <col min="1" max="1" width="50.00390625" style="0" customWidth="1"/>
    <col min="2" max="5" width="9.125" style="0" hidden="1" customWidth="1"/>
    <col min="9" max="12" width="9.125" style="0" hidden="1" customWidth="1"/>
    <col min="16" max="19" width="9.125" style="0" hidden="1" customWidth="1"/>
    <col min="23" max="23" width="5.00390625" style="0" hidden="1" customWidth="1"/>
    <col min="24" max="24" width="6.625" style="0" hidden="1" customWidth="1"/>
    <col min="25" max="27" width="9.875" style="0" bestFit="1" customWidth="1"/>
    <col min="28" max="28" width="9.875" style="0" customWidth="1"/>
  </cols>
  <sheetData>
    <row r="1" ht="13.5" thickBot="1"/>
    <row r="2" spans="1:38" ht="33" customHeight="1">
      <c r="A2" s="327" t="s">
        <v>0</v>
      </c>
      <c r="B2" s="330" t="s">
        <v>1</v>
      </c>
      <c r="C2" s="330"/>
      <c r="D2" s="330"/>
      <c r="E2" s="330"/>
      <c r="F2" s="330"/>
      <c r="G2" s="330"/>
      <c r="H2" s="330"/>
      <c r="I2" s="330" t="s">
        <v>100</v>
      </c>
      <c r="J2" s="330"/>
      <c r="K2" s="330"/>
      <c r="L2" s="330"/>
      <c r="M2" s="330"/>
      <c r="N2" s="330"/>
      <c r="O2" s="330"/>
      <c r="P2" s="330" t="s">
        <v>3</v>
      </c>
      <c r="Q2" s="330"/>
      <c r="R2" s="330"/>
      <c r="S2" s="330"/>
      <c r="T2" s="330"/>
      <c r="U2" s="330"/>
      <c r="V2" s="330"/>
      <c r="W2" s="330" t="s">
        <v>93</v>
      </c>
      <c r="X2" s="330"/>
      <c r="Y2" s="158"/>
      <c r="Z2" s="96"/>
      <c r="AA2" s="266"/>
      <c r="AB2" s="53"/>
      <c r="AC2" s="54"/>
      <c r="AD2" s="268"/>
      <c r="AE2" s="268"/>
      <c r="AF2" s="268"/>
      <c r="AG2" s="1"/>
      <c r="AH2" s="1"/>
      <c r="AI2" s="1"/>
      <c r="AJ2" s="1"/>
      <c r="AK2" s="1"/>
      <c r="AL2" s="1"/>
    </row>
    <row r="3" spans="1:38" ht="13.5" thickBot="1">
      <c r="A3" s="328"/>
      <c r="B3" s="339" t="s">
        <v>11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150"/>
      <c r="U3" s="150"/>
      <c r="V3" s="150"/>
      <c r="W3" s="151"/>
      <c r="X3" s="151"/>
      <c r="Y3" s="152"/>
      <c r="Z3" s="153"/>
      <c r="AA3" s="290"/>
      <c r="AB3" s="296"/>
      <c r="AC3" s="297"/>
      <c r="AD3" s="331"/>
      <c r="AE3" s="331"/>
      <c r="AF3" s="331"/>
      <c r="AG3" s="1"/>
      <c r="AH3" s="1"/>
      <c r="AI3" s="1"/>
      <c r="AJ3" s="1"/>
      <c r="AK3" s="1"/>
      <c r="AL3" s="1"/>
    </row>
    <row r="4" spans="1:38" ht="38.25">
      <c r="A4" s="328"/>
      <c r="B4" s="8" t="s">
        <v>4</v>
      </c>
      <c r="C4" s="8" t="s">
        <v>5</v>
      </c>
      <c r="D4" s="8" t="s">
        <v>6</v>
      </c>
      <c r="E4" s="8" t="s">
        <v>7</v>
      </c>
      <c r="F4" s="91" t="s">
        <v>91</v>
      </c>
      <c r="G4" s="91" t="s">
        <v>91</v>
      </c>
      <c r="H4" s="93" t="s">
        <v>94</v>
      </c>
      <c r="I4" s="8" t="s">
        <v>4</v>
      </c>
      <c r="J4" s="8" t="s">
        <v>5</v>
      </c>
      <c r="K4" s="8" t="s">
        <v>6</v>
      </c>
      <c r="L4" s="8" t="s">
        <v>7</v>
      </c>
      <c r="M4" s="91" t="s">
        <v>91</v>
      </c>
      <c r="N4" s="91" t="s">
        <v>91</v>
      </c>
      <c r="O4" s="93" t="s">
        <v>94</v>
      </c>
      <c r="P4" s="8" t="s">
        <v>4</v>
      </c>
      <c r="Q4" s="8" t="s">
        <v>5</v>
      </c>
      <c r="R4" s="8" t="s">
        <v>6</v>
      </c>
      <c r="S4" s="8" t="s">
        <v>7</v>
      </c>
      <c r="T4" s="91" t="s">
        <v>91</v>
      </c>
      <c r="U4" s="91" t="s">
        <v>91</v>
      </c>
      <c r="V4" s="93" t="s">
        <v>94</v>
      </c>
      <c r="W4" s="91" t="s">
        <v>91</v>
      </c>
      <c r="X4" s="91" t="s">
        <v>91</v>
      </c>
      <c r="Y4" s="249" t="s">
        <v>101</v>
      </c>
      <c r="Z4" s="230" t="s">
        <v>92</v>
      </c>
      <c r="AA4" s="46" t="s">
        <v>92</v>
      </c>
      <c r="AB4" s="298" t="s">
        <v>94</v>
      </c>
      <c r="AC4" s="55"/>
      <c r="AD4" s="269"/>
      <c r="AE4" s="269"/>
      <c r="AF4" s="269"/>
      <c r="AG4" s="1"/>
      <c r="AH4" s="1"/>
      <c r="AI4" s="1"/>
      <c r="AJ4" s="1"/>
      <c r="AK4" s="1"/>
      <c r="AL4" s="1"/>
    </row>
    <row r="5" spans="1:38" ht="39" thickBot="1">
      <c r="A5" s="328"/>
      <c r="B5" s="8" t="s">
        <v>15</v>
      </c>
      <c r="C5" s="8" t="s">
        <v>15</v>
      </c>
      <c r="D5" s="8" t="s">
        <v>15</v>
      </c>
      <c r="E5" s="8" t="s">
        <v>15</v>
      </c>
      <c r="F5" s="110" t="s">
        <v>88</v>
      </c>
      <c r="G5" s="110" t="s">
        <v>89</v>
      </c>
      <c r="H5" s="111" t="s">
        <v>95</v>
      </c>
      <c r="I5" s="8" t="s">
        <v>15</v>
      </c>
      <c r="J5" s="8" t="s">
        <v>15</v>
      </c>
      <c r="K5" s="8" t="s">
        <v>15</v>
      </c>
      <c r="L5" s="8" t="s">
        <v>15</v>
      </c>
      <c r="M5" s="110" t="s">
        <v>88</v>
      </c>
      <c r="N5" s="110" t="s">
        <v>89</v>
      </c>
      <c r="O5" s="111" t="s">
        <v>95</v>
      </c>
      <c r="P5" s="8" t="s">
        <v>15</v>
      </c>
      <c r="Q5" s="8" t="s">
        <v>15</v>
      </c>
      <c r="R5" s="8" t="s">
        <v>15</v>
      </c>
      <c r="S5" s="8" t="s">
        <v>15</v>
      </c>
      <c r="T5" s="110" t="s">
        <v>88</v>
      </c>
      <c r="U5" s="110" t="s">
        <v>89</v>
      </c>
      <c r="V5" s="111" t="s">
        <v>95</v>
      </c>
      <c r="W5" s="91" t="s">
        <v>88</v>
      </c>
      <c r="X5" s="91" t="s">
        <v>89</v>
      </c>
      <c r="Y5" s="248" t="s">
        <v>104</v>
      </c>
      <c r="Z5" s="246" t="s">
        <v>102</v>
      </c>
      <c r="AA5" s="283" t="s">
        <v>103</v>
      </c>
      <c r="AB5" s="299" t="s">
        <v>95</v>
      </c>
      <c r="AC5" s="49" t="s">
        <v>96</v>
      </c>
      <c r="AD5" s="269"/>
      <c r="AE5" s="269"/>
      <c r="AF5" s="269"/>
      <c r="AG5" s="1"/>
      <c r="AH5" s="1"/>
      <c r="AI5" s="1"/>
      <c r="AJ5" s="1"/>
      <c r="AK5" s="1"/>
      <c r="AL5" s="1"/>
    </row>
    <row r="6" spans="1:38" ht="12.75">
      <c r="A6" s="97" t="s">
        <v>41</v>
      </c>
      <c r="B6" s="2">
        <v>452</v>
      </c>
      <c r="C6" s="2">
        <v>452</v>
      </c>
      <c r="D6" s="2">
        <v>452</v>
      </c>
      <c r="E6" s="36">
        <v>453</v>
      </c>
      <c r="F6" s="161">
        <v>1205</v>
      </c>
      <c r="G6" s="162">
        <v>1202</v>
      </c>
      <c r="H6" s="163">
        <f>G6-F6</f>
        <v>-3</v>
      </c>
      <c r="I6" s="10">
        <v>184</v>
      </c>
      <c r="J6" s="2">
        <v>184</v>
      </c>
      <c r="K6" s="2">
        <v>184</v>
      </c>
      <c r="L6" s="36">
        <v>184</v>
      </c>
      <c r="M6" s="161">
        <v>470</v>
      </c>
      <c r="N6" s="162">
        <v>469</v>
      </c>
      <c r="O6" s="163">
        <f>N6-M6</f>
        <v>-1</v>
      </c>
      <c r="P6" s="10">
        <v>220</v>
      </c>
      <c r="Q6" s="2">
        <v>219</v>
      </c>
      <c r="R6" s="2">
        <v>220</v>
      </c>
      <c r="S6" s="36">
        <v>220</v>
      </c>
      <c r="T6" s="161">
        <v>595</v>
      </c>
      <c r="U6" s="162">
        <v>589</v>
      </c>
      <c r="V6" s="163">
        <f>U6-T6</f>
        <v>-6</v>
      </c>
      <c r="W6" s="10"/>
      <c r="X6" s="36">
        <v>28</v>
      </c>
      <c r="Y6" s="40">
        <v>2270</v>
      </c>
      <c r="Z6" s="121">
        <f>F6+M6+T6</f>
        <v>2270</v>
      </c>
      <c r="AA6" s="292">
        <f>G6+N6+U6</f>
        <v>2260</v>
      </c>
      <c r="AB6" s="121">
        <f>AA6-Z6</f>
        <v>-10</v>
      </c>
      <c r="AC6" s="54">
        <f>ROUND(AA6/Z6*100,1)</f>
        <v>99.6</v>
      </c>
      <c r="AD6" s="1"/>
      <c r="AE6" s="1"/>
      <c r="AF6" s="1"/>
      <c r="AG6" s="270"/>
      <c r="AH6" s="270"/>
      <c r="AI6" s="270"/>
      <c r="AJ6" s="1"/>
      <c r="AK6" s="1"/>
      <c r="AL6" s="1"/>
    </row>
    <row r="7" spans="1:38" ht="12.75">
      <c r="A7" s="98" t="s">
        <v>49</v>
      </c>
      <c r="B7" s="2">
        <v>7768</v>
      </c>
      <c r="C7" s="2">
        <v>7210</v>
      </c>
      <c r="D7" s="2">
        <v>6952</v>
      </c>
      <c r="E7" s="36">
        <v>6952</v>
      </c>
      <c r="F7" s="164">
        <v>30419</v>
      </c>
      <c r="G7" s="154">
        <v>30419</v>
      </c>
      <c r="H7" s="165">
        <f aca="true" t="shared" si="0" ref="H7:H69">G7-F7</f>
        <v>0</v>
      </c>
      <c r="I7" s="10">
        <v>6784</v>
      </c>
      <c r="J7" s="2">
        <v>6269</v>
      </c>
      <c r="K7" s="2">
        <v>6030</v>
      </c>
      <c r="L7" s="36">
        <v>6031</v>
      </c>
      <c r="M7" s="164">
        <v>26405</v>
      </c>
      <c r="N7" s="154">
        <v>26405</v>
      </c>
      <c r="O7" s="165">
        <f aca="true" t="shared" si="1" ref="O7:O69">N7-M7</f>
        <v>0</v>
      </c>
      <c r="P7" s="10">
        <v>7931</v>
      </c>
      <c r="Q7" s="2">
        <v>7419</v>
      </c>
      <c r="R7" s="2">
        <v>7185</v>
      </c>
      <c r="S7" s="36">
        <v>7184</v>
      </c>
      <c r="T7" s="164">
        <v>24130</v>
      </c>
      <c r="U7" s="154">
        <v>24127</v>
      </c>
      <c r="V7" s="165">
        <f aca="true" t="shared" si="2" ref="V7:V69">U7-T7</f>
        <v>-3</v>
      </c>
      <c r="W7" s="10"/>
      <c r="X7" s="36">
        <v>950</v>
      </c>
      <c r="Y7" s="41">
        <v>80954</v>
      </c>
      <c r="Z7" s="56">
        <f aca="true" t="shared" si="3" ref="Z7:Z69">F7+M7+T7</f>
        <v>80954</v>
      </c>
      <c r="AA7" s="293">
        <f aca="true" t="shared" si="4" ref="AA7:AA69">G7+N7+U7</f>
        <v>80951</v>
      </c>
      <c r="AB7" s="56">
        <f aca="true" t="shared" si="5" ref="AB7:AB69">AA7-Z7</f>
        <v>-3</v>
      </c>
      <c r="AC7" s="55">
        <f aca="true" t="shared" si="6" ref="AC7:AC69">ROUND(AA7/Z7*100,1)</f>
        <v>100</v>
      </c>
      <c r="AD7" s="1"/>
      <c r="AE7" s="1"/>
      <c r="AF7" s="1"/>
      <c r="AG7" s="270"/>
      <c r="AH7" s="270"/>
      <c r="AI7" s="270"/>
      <c r="AJ7" s="1"/>
      <c r="AK7" s="1"/>
      <c r="AL7" s="1"/>
    </row>
    <row r="8" spans="1:38" ht="12.75">
      <c r="A8" s="98" t="s">
        <v>50</v>
      </c>
      <c r="B8" s="2">
        <v>1326</v>
      </c>
      <c r="C8" s="2">
        <v>1399.33</v>
      </c>
      <c r="D8" s="2">
        <v>1508.67</v>
      </c>
      <c r="E8" s="36">
        <v>1737</v>
      </c>
      <c r="F8" s="164">
        <v>6610</v>
      </c>
      <c r="G8" s="154">
        <v>6605</v>
      </c>
      <c r="H8" s="165">
        <f t="shared" si="0"/>
        <v>-5</v>
      </c>
      <c r="I8" s="10">
        <v>859</v>
      </c>
      <c r="J8" s="2">
        <v>907.33</v>
      </c>
      <c r="K8" s="2">
        <v>1032.67</v>
      </c>
      <c r="L8" s="36">
        <v>1144</v>
      </c>
      <c r="M8" s="164">
        <v>5054</v>
      </c>
      <c r="N8" s="154">
        <v>5054</v>
      </c>
      <c r="O8" s="165">
        <f t="shared" si="1"/>
        <v>0</v>
      </c>
      <c r="P8" s="10">
        <v>1335</v>
      </c>
      <c r="Q8" s="2">
        <v>1409.33</v>
      </c>
      <c r="R8" s="2">
        <v>1517.67</v>
      </c>
      <c r="S8" s="36">
        <v>1749</v>
      </c>
      <c r="T8" s="164">
        <v>6190</v>
      </c>
      <c r="U8" s="154">
        <v>6188</v>
      </c>
      <c r="V8" s="165">
        <f t="shared" si="2"/>
        <v>-2</v>
      </c>
      <c r="W8" s="10"/>
      <c r="X8" s="36">
        <v>178</v>
      </c>
      <c r="Y8" s="41">
        <v>17854</v>
      </c>
      <c r="Z8" s="56">
        <f t="shared" si="3"/>
        <v>17854</v>
      </c>
      <c r="AA8" s="293">
        <f t="shared" si="4"/>
        <v>17847</v>
      </c>
      <c r="AB8" s="56">
        <f t="shared" si="5"/>
        <v>-7</v>
      </c>
      <c r="AC8" s="55">
        <f t="shared" si="6"/>
        <v>100</v>
      </c>
      <c r="AD8" s="1"/>
      <c r="AE8" s="1"/>
      <c r="AF8" s="1"/>
      <c r="AG8" s="270"/>
      <c r="AH8" s="270"/>
      <c r="AI8" s="270"/>
      <c r="AJ8" s="1"/>
      <c r="AK8" s="1"/>
      <c r="AL8" s="1"/>
    </row>
    <row r="9" spans="1:38" ht="12.75">
      <c r="A9" s="98" t="s">
        <v>51</v>
      </c>
      <c r="B9" s="2">
        <v>214</v>
      </c>
      <c r="C9" s="2">
        <v>213</v>
      </c>
      <c r="D9" s="2">
        <v>180</v>
      </c>
      <c r="E9" s="36">
        <v>139</v>
      </c>
      <c r="F9" s="164">
        <v>452</v>
      </c>
      <c r="G9" s="154">
        <v>452</v>
      </c>
      <c r="H9" s="165">
        <f t="shared" si="0"/>
        <v>0</v>
      </c>
      <c r="I9" s="10">
        <v>190</v>
      </c>
      <c r="J9" s="2">
        <v>306</v>
      </c>
      <c r="K9" s="2">
        <v>313</v>
      </c>
      <c r="L9" s="36">
        <v>268</v>
      </c>
      <c r="M9" s="164">
        <v>381</v>
      </c>
      <c r="N9" s="154">
        <v>381</v>
      </c>
      <c r="O9" s="165">
        <f t="shared" si="1"/>
        <v>0</v>
      </c>
      <c r="P9" s="10">
        <v>241</v>
      </c>
      <c r="Q9" s="2">
        <v>231</v>
      </c>
      <c r="R9" s="2">
        <v>222</v>
      </c>
      <c r="S9" s="36">
        <v>229</v>
      </c>
      <c r="T9" s="164">
        <v>463</v>
      </c>
      <c r="U9" s="154">
        <v>457</v>
      </c>
      <c r="V9" s="165">
        <f t="shared" si="2"/>
        <v>-6</v>
      </c>
      <c r="W9" s="10"/>
      <c r="X9" s="36">
        <v>5</v>
      </c>
      <c r="Y9" s="41">
        <v>1296</v>
      </c>
      <c r="Z9" s="56">
        <f t="shared" si="3"/>
        <v>1296</v>
      </c>
      <c r="AA9" s="293">
        <f t="shared" si="4"/>
        <v>1290</v>
      </c>
      <c r="AB9" s="86">
        <f t="shared" si="5"/>
        <v>-6</v>
      </c>
      <c r="AC9" s="55">
        <f t="shared" si="6"/>
        <v>99.5</v>
      </c>
      <c r="AD9" s="1"/>
      <c r="AE9" s="1"/>
      <c r="AF9" s="1"/>
      <c r="AG9" s="270"/>
      <c r="AH9" s="270"/>
      <c r="AI9" s="270"/>
      <c r="AJ9" s="1"/>
      <c r="AK9" s="1"/>
      <c r="AL9" s="1"/>
    </row>
    <row r="10" spans="1:38" ht="12.75">
      <c r="A10" s="99" t="s">
        <v>52</v>
      </c>
      <c r="B10" s="2">
        <v>1336</v>
      </c>
      <c r="C10" s="2">
        <v>1337</v>
      </c>
      <c r="D10" s="2">
        <v>1336</v>
      </c>
      <c r="E10" s="36">
        <v>1336</v>
      </c>
      <c r="F10" s="164">
        <v>5890</v>
      </c>
      <c r="G10" s="154">
        <v>5883</v>
      </c>
      <c r="H10" s="165">
        <f t="shared" si="0"/>
        <v>-7</v>
      </c>
      <c r="I10" s="10">
        <v>1070</v>
      </c>
      <c r="J10" s="2">
        <v>1069</v>
      </c>
      <c r="K10" s="2">
        <v>1069</v>
      </c>
      <c r="L10" s="36">
        <v>1069</v>
      </c>
      <c r="M10" s="164">
        <v>4515</v>
      </c>
      <c r="N10" s="154">
        <v>4511</v>
      </c>
      <c r="O10" s="165">
        <f t="shared" si="1"/>
        <v>-4</v>
      </c>
      <c r="P10" s="10">
        <v>2049</v>
      </c>
      <c r="Q10" s="2">
        <v>2049</v>
      </c>
      <c r="R10" s="2">
        <v>2050</v>
      </c>
      <c r="S10" s="36">
        <v>2049</v>
      </c>
      <c r="T10" s="164">
        <v>5700</v>
      </c>
      <c r="U10" s="154">
        <v>5695</v>
      </c>
      <c r="V10" s="165">
        <f t="shared" si="2"/>
        <v>-5</v>
      </c>
      <c r="W10" s="10"/>
      <c r="X10" s="36">
        <v>142</v>
      </c>
      <c r="Y10" s="41">
        <v>16105</v>
      </c>
      <c r="Z10" s="56">
        <f t="shared" si="3"/>
        <v>16105</v>
      </c>
      <c r="AA10" s="293">
        <f t="shared" si="4"/>
        <v>16089</v>
      </c>
      <c r="AB10" s="56">
        <f t="shared" si="5"/>
        <v>-16</v>
      </c>
      <c r="AC10" s="55">
        <f t="shared" si="6"/>
        <v>99.9</v>
      </c>
      <c r="AD10" s="250"/>
      <c r="AE10" s="1"/>
      <c r="AF10" s="1"/>
      <c r="AG10" s="270"/>
      <c r="AH10" s="270"/>
      <c r="AI10" s="270"/>
      <c r="AJ10" s="1"/>
      <c r="AK10" s="1"/>
      <c r="AL10" s="1"/>
    </row>
    <row r="11" spans="1:38" ht="12.75">
      <c r="A11" s="98" t="s">
        <v>53</v>
      </c>
      <c r="B11" s="8"/>
      <c r="C11" s="8"/>
      <c r="D11" s="8"/>
      <c r="E11" s="34"/>
      <c r="F11" s="164">
        <v>0</v>
      </c>
      <c r="G11" s="155">
        <v>0</v>
      </c>
      <c r="H11" s="165">
        <f t="shared" si="0"/>
        <v>0</v>
      </c>
      <c r="I11" s="11"/>
      <c r="J11" s="8"/>
      <c r="K11" s="8"/>
      <c r="L11" s="34"/>
      <c r="M11" s="164">
        <v>16</v>
      </c>
      <c r="N11" s="155">
        <v>16</v>
      </c>
      <c r="O11" s="165">
        <f t="shared" si="1"/>
        <v>0</v>
      </c>
      <c r="P11" s="11"/>
      <c r="Q11" s="8"/>
      <c r="R11" s="8"/>
      <c r="S11" s="34"/>
      <c r="T11" s="164">
        <v>10</v>
      </c>
      <c r="U11" s="155">
        <v>9</v>
      </c>
      <c r="V11" s="165">
        <f t="shared" si="2"/>
        <v>-1</v>
      </c>
      <c r="W11" s="10"/>
      <c r="X11" s="36">
        <v>1</v>
      </c>
      <c r="Y11" s="41">
        <v>26</v>
      </c>
      <c r="Z11" s="56">
        <f t="shared" si="3"/>
        <v>26</v>
      </c>
      <c r="AA11" s="293">
        <f t="shared" si="4"/>
        <v>25</v>
      </c>
      <c r="AB11" s="56">
        <f t="shared" si="5"/>
        <v>-1</v>
      </c>
      <c r="AC11" s="55">
        <f t="shared" si="6"/>
        <v>96.2</v>
      </c>
      <c r="AD11" s="1"/>
      <c r="AE11" s="1"/>
      <c r="AF11" s="1"/>
      <c r="AG11" s="270"/>
      <c r="AH11" s="270"/>
      <c r="AI11" s="270"/>
      <c r="AJ11" s="1"/>
      <c r="AK11" s="1"/>
      <c r="AL11" s="1"/>
    </row>
    <row r="12" spans="1:38" ht="12.75">
      <c r="A12" s="98" t="s">
        <v>54</v>
      </c>
      <c r="B12" s="2">
        <v>8602</v>
      </c>
      <c r="C12" s="2">
        <v>8602</v>
      </c>
      <c r="D12" s="2">
        <v>19135</v>
      </c>
      <c r="E12" s="36">
        <v>19134</v>
      </c>
      <c r="F12" s="164">
        <v>29740</v>
      </c>
      <c r="G12" s="154">
        <v>29732</v>
      </c>
      <c r="H12" s="165">
        <f t="shared" si="0"/>
        <v>-8</v>
      </c>
      <c r="I12" s="10">
        <v>6393</v>
      </c>
      <c r="J12" s="2">
        <v>6393</v>
      </c>
      <c r="K12" s="2">
        <v>20328</v>
      </c>
      <c r="L12" s="36">
        <v>20328</v>
      </c>
      <c r="M12" s="164">
        <v>26230</v>
      </c>
      <c r="N12" s="154">
        <v>26225</v>
      </c>
      <c r="O12" s="165">
        <f t="shared" si="1"/>
        <v>-5</v>
      </c>
      <c r="P12" s="10">
        <v>9896</v>
      </c>
      <c r="Q12" s="2">
        <v>9896</v>
      </c>
      <c r="R12" s="2">
        <v>32546</v>
      </c>
      <c r="S12" s="36">
        <v>32546</v>
      </c>
      <c r="T12" s="164">
        <v>40390</v>
      </c>
      <c r="U12" s="154">
        <v>40389</v>
      </c>
      <c r="V12" s="165">
        <f t="shared" si="2"/>
        <v>-1</v>
      </c>
      <c r="W12" s="10"/>
      <c r="X12" s="36">
        <v>645</v>
      </c>
      <c r="Y12" s="41">
        <v>96360</v>
      </c>
      <c r="Z12" s="56">
        <f t="shared" si="3"/>
        <v>96360</v>
      </c>
      <c r="AA12" s="293">
        <f t="shared" si="4"/>
        <v>96346</v>
      </c>
      <c r="AB12" s="56">
        <f t="shared" si="5"/>
        <v>-14</v>
      </c>
      <c r="AC12" s="55">
        <f t="shared" si="6"/>
        <v>100</v>
      </c>
      <c r="AD12" s="250"/>
      <c r="AE12" s="1"/>
      <c r="AF12" s="1"/>
      <c r="AG12" s="270"/>
      <c r="AH12" s="270"/>
      <c r="AI12" s="270"/>
      <c r="AJ12" s="1"/>
      <c r="AK12" s="1"/>
      <c r="AL12" s="1"/>
    </row>
    <row r="13" spans="1:38" ht="12.75">
      <c r="A13" s="98" t="s">
        <v>55</v>
      </c>
      <c r="B13" s="3">
        <v>7094</v>
      </c>
      <c r="C13" s="3">
        <v>7094</v>
      </c>
      <c r="D13" s="3">
        <v>6597</v>
      </c>
      <c r="E13" s="47">
        <v>28373</v>
      </c>
      <c r="F13" s="164">
        <v>31250</v>
      </c>
      <c r="G13" s="156">
        <v>31243</v>
      </c>
      <c r="H13" s="165">
        <f t="shared" si="0"/>
        <v>-7</v>
      </c>
      <c r="I13" s="12">
        <v>3267</v>
      </c>
      <c r="J13" s="3">
        <v>3267</v>
      </c>
      <c r="K13" s="3">
        <v>3038</v>
      </c>
      <c r="L13" s="47">
        <v>19899</v>
      </c>
      <c r="M13" s="164">
        <v>14810</v>
      </c>
      <c r="N13" s="156">
        <v>14806</v>
      </c>
      <c r="O13" s="165">
        <f t="shared" si="1"/>
        <v>-4</v>
      </c>
      <c r="P13" s="12">
        <v>7413</v>
      </c>
      <c r="Q13" s="3">
        <v>7413</v>
      </c>
      <c r="R13" s="3">
        <v>7413</v>
      </c>
      <c r="S13" s="47">
        <v>58338</v>
      </c>
      <c r="T13" s="164">
        <v>37140</v>
      </c>
      <c r="U13" s="156">
        <v>37137</v>
      </c>
      <c r="V13" s="165">
        <f t="shared" si="2"/>
        <v>-3</v>
      </c>
      <c r="W13" s="10"/>
      <c r="X13" s="36">
        <v>667</v>
      </c>
      <c r="Y13" s="41">
        <v>83200</v>
      </c>
      <c r="Z13" s="56">
        <f t="shared" si="3"/>
        <v>83200</v>
      </c>
      <c r="AA13" s="293">
        <f t="shared" si="4"/>
        <v>83186</v>
      </c>
      <c r="AB13" s="56">
        <f t="shared" si="5"/>
        <v>-14</v>
      </c>
      <c r="AC13" s="55">
        <f t="shared" si="6"/>
        <v>100</v>
      </c>
      <c r="AD13" s="1"/>
      <c r="AE13" s="1"/>
      <c r="AF13" s="1"/>
      <c r="AG13" s="270"/>
      <c r="AH13" s="270"/>
      <c r="AI13" s="270"/>
      <c r="AJ13" s="1"/>
      <c r="AK13" s="1"/>
      <c r="AL13" s="1"/>
    </row>
    <row r="14" spans="1:38" ht="12.75">
      <c r="A14" s="98" t="s">
        <v>56</v>
      </c>
      <c r="B14" s="2">
        <v>480</v>
      </c>
      <c r="C14" s="2">
        <v>480</v>
      </c>
      <c r="D14" s="2">
        <v>480</v>
      </c>
      <c r="E14" s="36">
        <v>475</v>
      </c>
      <c r="F14" s="164">
        <v>840</v>
      </c>
      <c r="G14" s="154">
        <v>839</v>
      </c>
      <c r="H14" s="165">
        <f t="shared" si="0"/>
        <v>-1</v>
      </c>
      <c r="I14" s="10">
        <v>492</v>
      </c>
      <c r="J14" s="2">
        <v>492</v>
      </c>
      <c r="K14" s="2">
        <v>492</v>
      </c>
      <c r="L14" s="36">
        <v>487</v>
      </c>
      <c r="M14" s="164">
        <v>405</v>
      </c>
      <c r="N14" s="154">
        <v>405</v>
      </c>
      <c r="O14" s="165">
        <f t="shared" si="1"/>
        <v>0</v>
      </c>
      <c r="P14" s="10">
        <v>102</v>
      </c>
      <c r="Q14" s="2">
        <v>102</v>
      </c>
      <c r="R14" s="2">
        <v>102</v>
      </c>
      <c r="S14" s="36">
        <v>107</v>
      </c>
      <c r="T14" s="164">
        <v>420</v>
      </c>
      <c r="U14" s="154">
        <v>415</v>
      </c>
      <c r="V14" s="165">
        <f t="shared" si="2"/>
        <v>-5</v>
      </c>
      <c r="W14" s="10"/>
      <c r="X14" s="36">
        <v>16</v>
      </c>
      <c r="Y14" s="41">
        <v>1665</v>
      </c>
      <c r="Z14" s="56">
        <f t="shared" si="3"/>
        <v>1665</v>
      </c>
      <c r="AA14" s="293">
        <f t="shared" si="4"/>
        <v>1659</v>
      </c>
      <c r="AB14" s="56">
        <f t="shared" si="5"/>
        <v>-6</v>
      </c>
      <c r="AC14" s="55">
        <f t="shared" si="6"/>
        <v>99.6</v>
      </c>
      <c r="AD14" s="1"/>
      <c r="AE14" s="1"/>
      <c r="AF14" s="1"/>
      <c r="AG14" s="270"/>
      <c r="AH14" s="270"/>
      <c r="AI14" s="270"/>
      <c r="AJ14" s="1"/>
      <c r="AK14" s="1"/>
      <c r="AL14" s="1"/>
    </row>
    <row r="15" spans="1:38" ht="12.75">
      <c r="A15" s="98" t="s">
        <v>57</v>
      </c>
      <c r="B15" s="2">
        <v>5382</v>
      </c>
      <c r="C15" s="2">
        <v>5383</v>
      </c>
      <c r="D15" s="2">
        <v>5382</v>
      </c>
      <c r="E15" s="36">
        <v>5382</v>
      </c>
      <c r="F15" s="164">
        <v>26410</v>
      </c>
      <c r="G15" s="154">
        <v>26405</v>
      </c>
      <c r="H15" s="165">
        <f t="shared" si="0"/>
        <v>-5</v>
      </c>
      <c r="I15" s="10">
        <v>63</v>
      </c>
      <c r="J15" s="2">
        <v>79</v>
      </c>
      <c r="K15" s="2">
        <v>79</v>
      </c>
      <c r="L15" s="36">
        <v>79</v>
      </c>
      <c r="M15" s="164">
        <v>250</v>
      </c>
      <c r="N15" s="154">
        <v>241</v>
      </c>
      <c r="O15" s="165">
        <f t="shared" si="1"/>
        <v>-9</v>
      </c>
      <c r="P15" s="10">
        <v>3811</v>
      </c>
      <c r="Q15" s="2">
        <v>3811</v>
      </c>
      <c r="R15" s="2">
        <v>3812</v>
      </c>
      <c r="S15" s="36">
        <v>3812</v>
      </c>
      <c r="T15" s="164">
        <v>12480</v>
      </c>
      <c r="U15" s="154">
        <v>12472</v>
      </c>
      <c r="V15" s="165">
        <f t="shared" si="2"/>
        <v>-8</v>
      </c>
      <c r="W15" s="10"/>
      <c r="X15" s="36">
        <v>640</v>
      </c>
      <c r="Y15" s="41">
        <v>39140</v>
      </c>
      <c r="Z15" s="56">
        <f t="shared" si="3"/>
        <v>39140</v>
      </c>
      <c r="AA15" s="293">
        <f t="shared" si="4"/>
        <v>39118</v>
      </c>
      <c r="AB15" s="56">
        <f t="shared" si="5"/>
        <v>-22</v>
      </c>
      <c r="AC15" s="55">
        <f t="shared" si="6"/>
        <v>99.9</v>
      </c>
      <c r="AD15" s="250"/>
      <c r="AE15" s="1"/>
      <c r="AF15" s="1"/>
      <c r="AG15" s="270"/>
      <c r="AH15" s="270"/>
      <c r="AI15" s="270"/>
      <c r="AJ15" s="1"/>
      <c r="AK15" s="1"/>
      <c r="AL15" s="1"/>
    </row>
    <row r="16" spans="1:38" ht="12.75">
      <c r="A16" s="98" t="s">
        <v>58</v>
      </c>
      <c r="B16" s="2">
        <v>350</v>
      </c>
      <c r="C16" s="2">
        <v>308</v>
      </c>
      <c r="D16" s="2">
        <v>279</v>
      </c>
      <c r="E16" s="36">
        <v>369</v>
      </c>
      <c r="F16" s="164">
        <v>1170</v>
      </c>
      <c r="G16" s="154">
        <v>1168</v>
      </c>
      <c r="H16" s="165">
        <f t="shared" si="0"/>
        <v>-2</v>
      </c>
      <c r="I16" s="10">
        <v>14090</v>
      </c>
      <c r="J16" s="2">
        <v>10000</v>
      </c>
      <c r="K16" s="2">
        <v>8000</v>
      </c>
      <c r="L16" s="36">
        <v>7066</v>
      </c>
      <c r="M16" s="164">
        <v>46720</v>
      </c>
      <c r="N16" s="154">
        <v>46716</v>
      </c>
      <c r="O16" s="165">
        <f t="shared" si="1"/>
        <v>-4</v>
      </c>
      <c r="P16" s="10">
        <v>2583</v>
      </c>
      <c r="Q16" s="2">
        <v>2269</v>
      </c>
      <c r="R16" s="2">
        <v>2063</v>
      </c>
      <c r="S16" s="36">
        <v>2728</v>
      </c>
      <c r="T16" s="164">
        <v>4800</v>
      </c>
      <c r="U16" s="154">
        <v>4791</v>
      </c>
      <c r="V16" s="165">
        <f t="shared" si="2"/>
        <v>-9</v>
      </c>
      <c r="W16" s="10"/>
      <c r="X16" s="36">
        <v>530</v>
      </c>
      <c r="Y16" s="41">
        <v>52690</v>
      </c>
      <c r="Z16" s="56">
        <f t="shared" si="3"/>
        <v>52690</v>
      </c>
      <c r="AA16" s="293">
        <f t="shared" si="4"/>
        <v>52675</v>
      </c>
      <c r="AB16" s="56">
        <f t="shared" si="5"/>
        <v>-15</v>
      </c>
      <c r="AC16" s="55">
        <f t="shared" si="6"/>
        <v>100</v>
      </c>
      <c r="AD16" s="1"/>
      <c r="AE16" s="1"/>
      <c r="AF16" s="1"/>
      <c r="AG16" s="270"/>
      <c r="AH16" s="270"/>
      <c r="AI16" s="270"/>
      <c r="AJ16" s="1"/>
      <c r="AK16" s="1"/>
      <c r="AL16" s="1"/>
    </row>
    <row r="17" spans="1:38" ht="15">
      <c r="A17" s="98" t="s">
        <v>59</v>
      </c>
      <c r="B17" s="7">
        <v>3715.67</v>
      </c>
      <c r="C17" s="7">
        <v>3388</v>
      </c>
      <c r="D17" s="7">
        <v>4389</v>
      </c>
      <c r="E17" s="48">
        <v>4389</v>
      </c>
      <c r="F17" s="164">
        <v>13290</v>
      </c>
      <c r="G17" s="157">
        <v>13282</v>
      </c>
      <c r="H17" s="165">
        <f t="shared" si="0"/>
        <v>-8</v>
      </c>
      <c r="I17" s="13">
        <v>3807.67</v>
      </c>
      <c r="J17" s="7">
        <v>4611</v>
      </c>
      <c r="K17" s="7">
        <v>4612</v>
      </c>
      <c r="L17" s="48">
        <v>4612</v>
      </c>
      <c r="M17" s="164">
        <v>12610</v>
      </c>
      <c r="N17" s="157">
        <v>12602</v>
      </c>
      <c r="O17" s="165">
        <f t="shared" si="1"/>
        <v>-8</v>
      </c>
      <c r="P17" s="13">
        <v>6500.67</v>
      </c>
      <c r="Q17" s="7">
        <v>6477</v>
      </c>
      <c r="R17" s="7">
        <v>6915</v>
      </c>
      <c r="S17" s="48">
        <v>6996</v>
      </c>
      <c r="T17" s="164">
        <v>20730</v>
      </c>
      <c r="U17" s="157">
        <v>20730</v>
      </c>
      <c r="V17" s="165">
        <f t="shared" si="2"/>
        <v>0</v>
      </c>
      <c r="W17" s="10"/>
      <c r="X17" s="36">
        <v>393</v>
      </c>
      <c r="Y17" s="41">
        <v>46630</v>
      </c>
      <c r="Z17" s="56">
        <f t="shared" si="3"/>
        <v>46630</v>
      </c>
      <c r="AA17" s="293">
        <f t="shared" si="4"/>
        <v>46614</v>
      </c>
      <c r="AB17" s="56">
        <f t="shared" si="5"/>
        <v>-16</v>
      </c>
      <c r="AC17" s="55">
        <f t="shared" si="6"/>
        <v>100</v>
      </c>
      <c r="AD17" s="1"/>
      <c r="AE17" s="1"/>
      <c r="AF17" s="1"/>
      <c r="AG17" s="270"/>
      <c r="AH17" s="270"/>
      <c r="AI17" s="270"/>
      <c r="AJ17" s="1"/>
      <c r="AK17" s="1"/>
      <c r="AL17" s="1"/>
    </row>
    <row r="18" spans="1:38" ht="12.75">
      <c r="A18" s="98" t="s">
        <v>60</v>
      </c>
      <c r="B18" s="2">
        <v>259</v>
      </c>
      <c r="C18" s="2">
        <v>277</v>
      </c>
      <c r="D18" s="2">
        <v>274</v>
      </c>
      <c r="E18" s="36">
        <v>288</v>
      </c>
      <c r="F18" s="164">
        <v>1430</v>
      </c>
      <c r="G18" s="154">
        <v>1427</v>
      </c>
      <c r="H18" s="165">
        <f t="shared" si="0"/>
        <v>-3</v>
      </c>
      <c r="I18" s="10">
        <v>4400</v>
      </c>
      <c r="J18" s="2">
        <v>5145</v>
      </c>
      <c r="K18" s="2">
        <v>4960</v>
      </c>
      <c r="L18" s="36">
        <v>5490</v>
      </c>
      <c r="M18" s="164">
        <v>15640</v>
      </c>
      <c r="N18" s="154">
        <v>15635</v>
      </c>
      <c r="O18" s="165">
        <f t="shared" si="1"/>
        <v>-5</v>
      </c>
      <c r="P18" s="10">
        <v>1310</v>
      </c>
      <c r="Q18" s="2">
        <v>1418</v>
      </c>
      <c r="R18" s="2">
        <v>1471</v>
      </c>
      <c r="S18" s="36">
        <v>1627</v>
      </c>
      <c r="T18" s="164">
        <v>7170</v>
      </c>
      <c r="U18" s="154">
        <v>7161</v>
      </c>
      <c r="V18" s="165">
        <f t="shared" si="2"/>
        <v>-9</v>
      </c>
      <c r="W18" s="10"/>
      <c r="X18" s="36">
        <v>157</v>
      </c>
      <c r="Y18" s="41">
        <v>24240</v>
      </c>
      <c r="Z18" s="56">
        <f t="shared" si="3"/>
        <v>24240</v>
      </c>
      <c r="AA18" s="293">
        <f t="shared" si="4"/>
        <v>24223</v>
      </c>
      <c r="AB18" s="56">
        <f t="shared" si="5"/>
        <v>-17</v>
      </c>
      <c r="AC18" s="55">
        <f t="shared" si="6"/>
        <v>99.9</v>
      </c>
      <c r="AD18" s="250"/>
      <c r="AE18" s="1"/>
      <c r="AF18" s="1"/>
      <c r="AG18" s="270"/>
      <c r="AH18" s="270"/>
      <c r="AI18" s="270"/>
      <c r="AJ18" s="1"/>
      <c r="AK18" s="1"/>
      <c r="AL18" s="1"/>
    </row>
    <row r="19" spans="1:38" ht="12.75">
      <c r="A19" s="98" t="s">
        <v>61</v>
      </c>
      <c r="B19" s="2">
        <v>4632</v>
      </c>
      <c r="C19" s="2">
        <v>4632</v>
      </c>
      <c r="D19" s="2">
        <v>4632</v>
      </c>
      <c r="E19" s="36">
        <v>4634</v>
      </c>
      <c r="F19" s="164">
        <v>22850</v>
      </c>
      <c r="G19" s="154">
        <v>22850</v>
      </c>
      <c r="H19" s="165">
        <f t="shared" si="0"/>
        <v>0</v>
      </c>
      <c r="I19" s="10">
        <v>2250</v>
      </c>
      <c r="J19" s="2">
        <v>2852</v>
      </c>
      <c r="K19" s="2">
        <v>2852</v>
      </c>
      <c r="L19" s="36">
        <v>2852</v>
      </c>
      <c r="M19" s="164">
        <v>7720</v>
      </c>
      <c r="N19" s="154">
        <v>7717</v>
      </c>
      <c r="O19" s="165">
        <f t="shared" si="1"/>
        <v>-3</v>
      </c>
      <c r="P19" s="10">
        <v>1631</v>
      </c>
      <c r="Q19" s="2">
        <v>1631</v>
      </c>
      <c r="R19" s="2">
        <v>1631</v>
      </c>
      <c r="S19" s="36">
        <v>1630</v>
      </c>
      <c r="T19" s="164">
        <v>9030</v>
      </c>
      <c r="U19" s="154">
        <v>9025</v>
      </c>
      <c r="V19" s="165">
        <f t="shared" si="2"/>
        <v>-5</v>
      </c>
      <c r="W19" s="10"/>
      <c r="X19" s="36">
        <v>428</v>
      </c>
      <c r="Y19" s="41">
        <v>39600</v>
      </c>
      <c r="Z19" s="56">
        <f t="shared" si="3"/>
        <v>39600</v>
      </c>
      <c r="AA19" s="293">
        <f t="shared" si="4"/>
        <v>39592</v>
      </c>
      <c r="AB19" s="56">
        <f t="shared" si="5"/>
        <v>-8</v>
      </c>
      <c r="AC19" s="55">
        <f t="shared" si="6"/>
        <v>100</v>
      </c>
      <c r="AD19" s="1"/>
      <c r="AE19" s="1"/>
      <c r="AF19" s="1"/>
      <c r="AG19" s="270"/>
      <c r="AH19" s="270"/>
      <c r="AI19" s="270"/>
      <c r="AJ19" s="1"/>
      <c r="AK19" s="1"/>
      <c r="AL19" s="1"/>
    </row>
    <row r="20" spans="1:38" ht="12.75">
      <c r="A20" s="98" t="s">
        <v>62</v>
      </c>
      <c r="B20" s="2">
        <v>10935</v>
      </c>
      <c r="C20" s="2">
        <v>8727</v>
      </c>
      <c r="D20" s="2">
        <v>8727</v>
      </c>
      <c r="E20" s="36">
        <v>8727</v>
      </c>
      <c r="F20" s="164">
        <v>43790</v>
      </c>
      <c r="G20" s="154">
        <v>43788</v>
      </c>
      <c r="H20" s="165">
        <f t="shared" si="0"/>
        <v>-2</v>
      </c>
      <c r="I20" s="10">
        <v>135</v>
      </c>
      <c r="J20" s="2">
        <v>96</v>
      </c>
      <c r="K20" s="2">
        <v>95</v>
      </c>
      <c r="L20" s="36">
        <v>95</v>
      </c>
      <c r="M20" s="164">
        <v>550</v>
      </c>
      <c r="N20" s="154">
        <v>542</v>
      </c>
      <c r="O20" s="165">
        <f t="shared" si="1"/>
        <v>-8</v>
      </c>
      <c r="P20" s="10">
        <v>2726</v>
      </c>
      <c r="Q20" s="2">
        <v>2181</v>
      </c>
      <c r="R20" s="2">
        <v>2180</v>
      </c>
      <c r="S20" s="36">
        <v>2180</v>
      </c>
      <c r="T20" s="164">
        <v>9550</v>
      </c>
      <c r="U20" s="154">
        <v>9544</v>
      </c>
      <c r="V20" s="165">
        <f t="shared" si="2"/>
        <v>-6</v>
      </c>
      <c r="W20" s="10"/>
      <c r="X20" s="36">
        <v>1410</v>
      </c>
      <c r="Y20" s="41">
        <v>53890</v>
      </c>
      <c r="Z20" s="56">
        <f t="shared" si="3"/>
        <v>53890</v>
      </c>
      <c r="AA20" s="293">
        <f t="shared" si="4"/>
        <v>53874</v>
      </c>
      <c r="AB20" s="56">
        <f t="shared" si="5"/>
        <v>-16</v>
      </c>
      <c r="AC20" s="55">
        <f t="shared" si="6"/>
        <v>100</v>
      </c>
      <c r="AD20" s="250"/>
      <c r="AE20" s="1"/>
      <c r="AF20" s="1"/>
      <c r="AG20" s="270"/>
      <c r="AH20" s="270"/>
      <c r="AI20" s="270"/>
      <c r="AJ20" s="1"/>
      <c r="AK20" s="1"/>
      <c r="AL20" s="1"/>
    </row>
    <row r="21" spans="1:38" ht="12.75">
      <c r="A21" s="98" t="s">
        <v>63</v>
      </c>
      <c r="B21" s="2">
        <v>526</v>
      </c>
      <c r="C21" s="2">
        <v>541</v>
      </c>
      <c r="D21" s="2">
        <v>503</v>
      </c>
      <c r="E21" s="36">
        <v>595</v>
      </c>
      <c r="F21" s="164">
        <v>1370</v>
      </c>
      <c r="G21" s="154">
        <v>1359</v>
      </c>
      <c r="H21" s="165">
        <f t="shared" si="0"/>
        <v>-11</v>
      </c>
      <c r="I21" s="10">
        <v>10687</v>
      </c>
      <c r="J21" s="2">
        <v>9562</v>
      </c>
      <c r="K21" s="2">
        <v>8888</v>
      </c>
      <c r="L21" s="36">
        <v>9113</v>
      </c>
      <c r="M21" s="164">
        <v>34747</v>
      </c>
      <c r="N21" s="154">
        <v>34747</v>
      </c>
      <c r="O21" s="165">
        <f t="shared" si="1"/>
        <v>0</v>
      </c>
      <c r="P21" s="10">
        <v>7708</v>
      </c>
      <c r="Q21" s="2">
        <v>7938</v>
      </c>
      <c r="R21" s="2">
        <v>7378</v>
      </c>
      <c r="S21" s="36">
        <v>8730</v>
      </c>
      <c r="T21" s="164">
        <v>20730</v>
      </c>
      <c r="U21" s="154">
        <v>20723</v>
      </c>
      <c r="V21" s="165">
        <f t="shared" si="2"/>
        <v>-7</v>
      </c>
      <c r="W21" s="10"/>
      <c r="X21" s="36">
        <v>620</v>
      </c>
      <c r="Y21" s="41">
        <v>56847</v>
      </c>
      <c r="Z21" s="56">
        <f t="shared" si="3"/>
        <v>56847</v>
      </c>
      <c r="AA21" s="293">
        <f t="shared" si="4"/>
        <v>56829</v>
      </c>
      <c r="AB21" s="56">
        <f t="shared" si="5"/>
        <v>-18</v>
      </c>
      <c r="AC21" s="55">
        <f t="shared" si="6"/>
        <v>100</v>
      </c>
      <c r="AD21" s="1"/>
      <c r="AE21" s="1"/>
      <c r="AF21" s="1"/>
      <c r="AG21" s="270"/>
      <c r="AH21" s="270"/>
      <c r="AI21" s="270"/>
      <c r="AJ21" s="1"/>
      <c r="AK21" s="1"/>
      <c r="AL21" s="1"/>
    </row>
    <row r="22" spans="1:38" ht="12.75">
      <c r="A22" s="98" t="s">
        <v>64</v>
      </c>
      <c r="B22" s="2">
        <v>3738</v>
      </c>
      <c r="C22" s="2">
        <v>3738</v>
      </c>
      <c r="D22" s="2">
        <v>3325</v>
      </c>
      <c r="E22" s="36">
        <v>3975</v>
      </c>
      <c r="F22" s="164">
        <v>19100</v>
      </c>
      <c r="G22" s="154">
        <v>19088</v>
      </c>
      <c r="H22" s="165">
        <f t="shared" si="0"/>
        <v>-12</v>
      </c>
      <c r="I22" s="10">
        <v>76</v>
      </c>
      <c r="J22" s="2">
        <v>76</v>
      </c>
      <c r="K22" s="2">
        <v>68</v>
      </c>
      <c r="L22" s="36">
        <v>81</v>
      </c>
      <c r="M22" s="164">
        <v>300</v>
      </c>
      <c r="N22" s="154">
        <v>294</v>
      </c>
      <c r="O22" s="165">
        <f t="shared" si="1"/>
        <v>-6</v>
      </c>
      <c r="P22" s="10">
        <v>4090</v>
      </c>
      <c r="Q22" s="2">
        <v>4090</v>
      </c>
      <c r="R22" s="2">
        <v>3637</v>
      </c>
      <c r="S22" s="36">
        <v>4347</v>
      </c>
      <c r="T22" s="164">
        <v>19625</v>
      </c>
      <c r="U22" s="154">
        <v>19623</v>
      </c>
      <c r="V22" s="165">
        <f t="shared" si="2"/>
        <v>-2</v>
      </c>
      <c r="W22" s="10"/>
      <c r="X22" s="36">
        <v>1357</v>
      </c>
      <c r="Y22" s="41">
        <v>39025</v>
      </c>
      <c r="Z22" s="56">
        <f t="shared" si="3"/>
        <v>39025</v>
      </c>
      <c r="AA22" s="293">
        <f t="shared" si="4"/>
        <v>39005</v>
      </c>
      <c r="AB22" s="56">
        <f t="shared" si="5"/>
        <v>-20</v>
      </c>
      <c r="AC22" s="55">
        <f t="shared" si="6"/>
        <v>99.9</v>
      </c>
      <c r="AD22" s="1"/>
      <c r="AE22" s="1"/>
      <c r="AF22" s="1"/>
      <c r="AG22" s="270"/>
      <c r="AH22" s="270"/>
      <c r="AI22" s="270"/>
      <c r="AJ22" s="1"/>
      <c r="AK22" s="1"/>
      <c r="AL22" s="1"/>
    </row>
    <row r="23" spans="1:38" ht="12.75">
      <c r="A23" s="98" t="s">
        <v>87</v>
      </c>
      <c r="B23" s="2">
        <v>2704</v>
      </c>
      <c r="C23" s="2">
        <v>4288</v>
      </c>
      <c r="D23" s="2">
        <v>4288</v>
      </c>
      <c r="E23" s="36">
        <v>4289</v>
      </c>
      <c r="F23" s="164">
        <v>12620</v>
      </c>
      <c r="G23" s="154">
        <v>12609</v>
      </c>
      <c r="H23" s="165">
        <f t="shared" si="0"/>
        <v>-11</v>
      </c>
      <c r="I23" s="10">
        <v>6204</v>
      </c>
      <c r="J23" s="2">
        <v>6203</v>
      </c>
      <c r="K23" s="2">
        <v>6203</v>
      </c>
      <c r="L23" s="36">
        <v>6203</v>
      </c>
      <c r="M23" s="164">
        <v>21170</v>
      </c>
      <c r="N23" s="154">
        <v>21166</v>
      </c>
      <c r="O23" s="165">
        <f t="shared" si="1"/>
        <v>-4</v>
      </c>
      <c r="P23" s="10">
        <v>1450</v>
      </c>
      <c r="Q23" s="2">
        <v>2273</v>
      </c>
      <c r="R23" s="2">
        <v>2273</v>
      </c>
      <c r="S23" s="36">
        <v>2275</v>
      </c>
      <c r="T23" s="164">
        <v>7260</v>
      </c>
      <c r="U23" s="154">
        <v>7259</v>
      </c>
      <c r="V23" s="165">
        <f t="shared" si="2"/>
        <v>-1</v>
      </c>
      <c r="W23" s="10"/>
      <c r="X23" s="36">
        <v>289</v>
      </c>
      <c r="Y23" s="41">
        <v>41050</v>
      </c>
      <c r="Z23" s="56">
        <f t="shared" si="3"/>
        <v>41050</v>
      </c>
      <c r="AA23" s="293">
        <f t="shared" si="4"/>
        <v>41034</v>
      </c>
      <c r="AB23" s="56">
        <f t="shared" si="5"/>
        <v>-16</v>
      </c>
      <c r="AC23" s="55">
        <f t="shared" si="6"/>
        <v>100</v>
      </c>
      <c r="AD23" s="250"/>
      <c r="AE23" s="1"/>
      <c r="AF23" s="1"/>
      <c r="AG23" s="270"/>
      <c r="AH23" s="270"/>
      <c r="AI23" s="270"/>
      <c r="AJ23" s="1"/>
      <c r="AK23" s="1"/>
      <c r="AL23" s="1"/>
    </row>
    <row r="24" spans="1:38" ht="12.75">
      <c r="A24" s="98" t="s">
        <v>65</v>
      </c>
      <c r="B24" s="2">
        <v>4178</v>
      </c>
      <c r="C24" s="2">
        <v>4200</v>
      </c>
      <c r="D24" s="2">
        <v>4200</v>
      </c>
      <c r="E24" s="34"/>
      <c r="F24" s="164">
        <v>16220</v>
      </c>
      <c r="G24" s="155">
        <v>16204</v>
      </c>
      <c r="H24" s="165">
        <f t="shared" si="0"/>
        <v>-16</v>
      </c>
      <c r="I24" s="10">
        <v>2717</v>
      </c>
      <c r="J24" s="2">
        <v>2700</v>
      </c>
      <c r="K24" s="2">
        <v>2700</v>
      </c>
      <c r="L24" s="34"/>
      <c r="M24" s="164">
        <v>10736</v>
      </c>
      <c r="N24" s="155">
        <v>10730</v>
      </c>
      <c r="O24" s="165">
        <f t="shared" si="1"/>
        <v>-6</v>
      </c>
      <c r="P24" s="10">
        <v>5495</v>
      </c>
      <c r="Q24" s="2">
        <v>5500</v>
      </c>
      <c r="R24" s="2">
        <v>5500</v>
      </c>
      <c r="S24" s="36">
        <v>1519</v>
      </c>
      <c r="T24" s="164">
        <v>17190</v>
      </c>
      <c r="U24" s="154">
        <v>17187</v>
      </c>
      <c r="V24" s="165">
        <f t="shared" si="2"/>
        <v>-3</v>
      </c>
      <c r="W24" s="10"/>
      <c r="X24" s="36">
        <v>579</v>
      </c>
      <c r="Y24" s="41">
        <v>44146</v>
      </c>
      <c r="Z24" s="56">
        <f t="shared" si="3"/>
        <v>44146</v>
      </c>
      <c r="AA24" s="293">
        <f t="shared" si="4"/>
        <v>44121</v>
      </c>
      <c r="AB24" s="56">
        <f t="shared" si="5"/>
        <v>-25</v>
      </c>
      <c r="AC24" s="55">
        <f t="shared" si="6"/>
        <v>99.9</v>
      </c>
      <c r="AD24" s="1"/>
      <c r="AE24" s="1"/>
      <c r="AF24" s="1"/>
      <c r="AG24" s="270"/>
      <c r="AH24" s="270"/>
      <c r="AI24" s="270"/>
      <c r="AJ24" s="1"/>
      <c r="AK24" s="1"/>
      <c r="AL24" s="1"/>
    </row>
    <row r="25" spans="1:38" ht="25.5">
      <c r="A25" s="100" t="s">
        <v>38</v>
      </c>
      <c r="B25" s="2">
        <v>174</v>
      </c>
      <c r="C25" s="2">
        <v>65</v>
      </c>
      <c r="D25" s="2">
        <v>66</v>
      </c>
      <c r="E25" s="36">
        <v>66</v>
      </c>
      <c r="F25" s="164">
        <v>350</v>
      </c>
      <c r="G25" s="154">
        <v>349</v>
      </c>
      <c r="H25" s="165">
        <f t="shared" si="0"/>
        <v>-1</v>
      </c>
      <c r="I25" s="10">
        <v>157</v>
      </c>
      <c r="J25" s="2">
        <v>149</v>
      </c>
      <c r="K25" s="2">
        <v>149</v>
      </c>
      <c r="L25" s="36">
        <v>150</v>
      </c>
      <c r="M25" s="164">
        <v>332</v>
      </c>
      <c r="N25" s="154">
        <v>329</v>
      </c>
      <c r="O25" s="165">
        <f t="shared" si="1"/>
        <v>-3</v>
      </c>
      <c r="P25" s="10">
        <v>147</v>
      </c>
      <c r="Q25" s="2">
        <v>16</v>
      </c>
      <c r="R25" s="2">
        <v>16</v>
      </c>
      <c r="S25" s="36">
        <v>16</v>
      </c>
      <c r="T25" s="164">
        <v>370</v>
      </c>
      <c r="U25" s="154">
        <v>364</v>
      </c>
      <c r="V25" s="165">
        <f t="shared" si="2"/>
        <v>-6</v>
      </c>
      <c r="W25" s="10"/>
      <c r="X25" s="36">
        <v>0</v>
      </c>
      <c r="Y25" s="41">
        <v>1052</v>
      </c>
      <c r="Z25" s="56">
        <f t="shared" si="3"/>
        <v>1052</v>
      </c>
      <c r="AA25" s="293">
        <f t="shared" si="4"/>
        <v>1042</v>
      </c>
      <c r="AB25" s="56">
        <f t="shared" si="5"/>
        <v>-10</v>
      </c>
      <c r="AC25" s="55">
        <f t="shared" si="6"/>
        <v>99</v>
      </c>
      <c r="AD25" s="1"/>
      <c r="AE25" s="1"/>
      <c r="AF25" s="1"/>
      <c r="AG25" s="270"/>
      <c r="AH25" s="270"/>
      <c r="AI25" s="270"/>
      <c r="AJ25" s="1"/>
      <c r="AK25" s="1"/>
      <c r="AL25" s="1"/>
    </row>
    <row r="26" spans="1:38" ht="12.75">
      <c r="A26" s="101" t="s">
        <v>66</v>
      </c>
      <c r="B26" s="8"/>
      <c r="C26" s="8"/>
      <c r="D26" s="8"/>
      <c r="E26" s="34"/>
      <c r="F26" s="164">
        <f>E26+D26+C26+B26</f>
        <v>0</v>
      </c>
      <c r="G26" s="155"/>
      <c r="H26" s="165">
        <f t="shared" si="0"/>
        <v>0</v>
      </c>
      <c r="I26" s="11"/>
      <c r="J26" s="8"/>
      <c r="K26" s="8"/>
      <c r="L26" s="34"/>
      <c r="M26" s="164">
        <f>L26+K26+J26+I26</f>
        <v>0</v>
      </c>
      <c r="N26" s="155"/>
      <c r="O26" s="165">
        <f t="shared" si="1"/>
        <v>0</v>
      </c>
      <c r="P26" s="11"/>
      <c r="Q26" s="8"/>
      <c r="R26" s="8"/>
      <c r="S26" s="34"/>
      <c r="T26" s="164">
        <f>Y26-M26-F26</f>
        <v>0</v>
      </c>
      <c r="U26" s="155"/>
      <c r="V26" s="165">
        <f t="shared" si="2"/>
        <v>0</v>
      </c>
      <c r="W26" s="10"/>
      <c r="X26" s="36"/>
      <c r="Y26" s="41">
        <v>0</v>
      </c>
      <c r="Z26" s="56">
        <f t="shared" si="3"/>
        <v>0</v>
      </c>
      <c r="AA26" s="293">
        <f t="shared" si="4"/>
        <v>0</v>
      </c>
      <c r="AB26" s="56">
        <f t="shared" si="5"/>
        <v>0</v>
      </c>
      <c r="AC26" s="55"/>
      <c r="AD26" s="1"/>
      <c r="AE26" s="1"/>
      <c r="AF26" s="1"/>
      <c r="AG26" s="270"/>
      <c r="AH26" s="270"/>
      <c r="AI26" s="270"/>
      <c r="AJ26" s="1"/>
      <c r="AK26" s="1"/>
      <c r="AL26" s="1"/>
    </row>
    <row r="27" spans="1:38" ht="12.75">
      <c r="A27" s="98" t="s">
        <v>67</v>
      </c>
      <c r="B27" s="2">
        <v>3058.3333333333335</v>
      </c>
      <c r="C27" s="2">
        <v>2403.3333333333335</v>
      </c>
      <c r="D27" s="2">
        <v>2403.3333333333335</v>
      </c>
      <c r="E27" s="36">
        <v>3138.3333333333335</v>
      </c>
      <c r="F27" s="164">
        <v>11770</v>
      </c>
      <c r="G27" s="154">
        <v>11769</v>
      </c>
      <c r="H27" s="165">
        <f t="shared" si="0"/>
        <v>-1</v>
      </c>
      <c r="I27" s="10">
        <v>107.33333333333334</v>
      </c>
      <c r="J27" s="2">
        <v>81.33333333333334</v>
      </c>
      <c r="K27" s="2">
        <v>81.33333333333334</v>
      </c>
      <c r="L27" s="36">
        <v>113.33333333333333</v>
      </c>
      <c r="M27" s="164">
        <v>136</v>
      </c>
      <c r="N27" s="154">
        <v>136</v>
      </c>
      <c r="O27" s="165">
        <f t="shared" si="1"/>
        <v>0</v>
      </c>
      <c r="P27" s="10">
        <v>633.3333333333334</v>
      </c>
      <c r="Q27" s="2">
        <v>513.3333333333334</v>
      </c>
      <c r="R27" s="2">
        <v>513.3333333333334</v>
      </c>
      <c r="S27" s="36">
        <v>668.3333333333334</v>
      </c>
      <c r="T27" s="164">
        <v>1940</v>
      </c>
      <c r="U27" s="154">
        <v>1938</v>
      </c>
      <c r="V27" s="165">
        <f t="shared" si="2"/>
        <v>-2</v>
      </c>
      <c r="W27" s="10"/>
      <c r="X27" s="36">
        <v>627</v>
      </c>
      <c r="Y27" s="41">
        <v>13846</v>
      </c>
      <c r="Z27" s="56">
        <f t="shared" si="3"/>
        <v>13846</v>
      </c>
      <c r="AA27" s="293">
        <f t="shared" si="4"/>
        <v>13843</v>
      </c>
      <c r="AB27" s="56">
        <f t="shared" si="5"/>
        <v>-3</v>
      </c>
      <c r="AC27" s="55">
        <f t="shared" si="6"/>
        <v>100</v>
      </c>
      <c r="AD27" s="1"/>
      <c r="AE27" s="1"/>
      <c r="AF27" s="1"/>
      <c r="AG27" s="270"/>
      <c r="AH27" s="270"/>
      <c r="AI27" s="270"/>
      <c r="AJ27" s="1"/>
      <c r="AK27" s="1"/>
      <c r="AL27" s="1"/>
    </row>
    <row r="28" spans="1:38" ht="12.75">
      <c r="A28" s="98" t="s">
        <v>68</v>
      </c>
      <c r="B28" s="2">
        <v>857</v>
      </c>
      <c r="C28" s="2">
        <v>417</v>
      </c>
      <c r="D28" s="2">
        <v>672</v>
      </c>
      <c r="E28" s="36">
        <v>949</v>
      </c>
      <c r="F28" s="164">
        <v>2510</v>
      </c>
      <c r="G28" s="154">
        <v>2510</v>
      </c>
      <c r="H28" s="165">
        <f t="shared" si="0"/>
        <v>0</v>
      </c>
      <c r="I28" s="10">
        <v>1798</v>
      </c>
      <c r="J28" s="2">
        <v>875</v>
      </c>
      <c r="K28" s="2">
        <v>1412</v>
      </c>
      <c r="L28" s="36">
        <v>1992</v>
      </c>
      <c r="M28" s="164">
        <v>5250</v>
      </c>
      <c r="N28" s="154">
        <v>5246</v>
      </c>
      <c r="O28" s="165">
        <f t="shared" si="1"/>
        <v>-4</v>
      </c>
      <c r="P28" s="10">
        <v>2634</v>
      </c>
      <c r="Q28" s="2">
        <v>1282</v>
      </c>
      <c r="R28" s="2">
        <v>2068</v>
      </c>
      <c r="S28" s="36">
        <v>2916</v>
      </c>
      <c r="T28" s="164">
        <v>4080</v>
      </c>
      <c r="U28" s="154">
        <v>4078</v>
      </c>
      <c r="V28" s="165">
        <f t="shared" si="2"/>
        <v>-2</v>
      </c>
      <c r="W28" s="10"/>
      <c r="X28" s="36">
        <v>25</v>
      </c>
      <c r="Y28" s="41">
        <v>11840</v>
      </c>
      <c r="Z28" s="56">
        <f t="shared" si="3"/>
        <v>11840</v>
      </c>
      <c r="AA28" s="293">
        <f t="shared" si="4"/>
        <v>11834</v>
      </c>
      <c r="AB28" s="56">
        <f t="shared" si="5"/>
        <v>-6</v>
      </c>
      <c r="AC28" s="55">
        <f t="shared" si="6"/>
        <v>99.9</v>
      </c>
      <c r="AD28" s="1"/>
      <c r="AE28" s="1"/>
      <c r="AF28" s="1"/>
      <c r="AG28" s="270"/>
      <c r="AH28" s="270"/>
      <c r="AI28" s="270"/>
      <c r="AJ28" s="1"/>
      <c r="AK28" s="1"/>
      <c r="AL28" s="1"/>
    </row>
    <row r="29" spans="1:38" ht="12.75">
      <c r="A29" s="98" t="s">
        <v>69</v>
      </c>
      <c r="B29" s="2">
        <v>27</v>
      </c>
      <c r="C29" s="2">
        <v>21</v>
      </c>
      <c r="D29" s="2">
        <v>21</v>
      </c>
      <c r="E29" s="36">
        <v>23</v>
      </c>
      <c r="F29" s="164">
        <v>92</v>
      </c>
      <c r="G29" s="154">
        <v>88</v>
      </c>
      <c r="H29" s="165">
        <f t="shared" si="0"/>
        <v>-4</v>
      </c>
      <c r="I29" s="10">
        <v>3365</v>
      </c>
      <c r="J29" s="2">
        <v>2486</v>
      </c>
      <c r="K29" s="2">
        <v>2486</v>
      </c>
      <c r="L29" s="36">
        <v>2486</v>
      </c>
      <c r="M29" s="164">
        <v>10560</v>
      </c>
      <c r="N29" s="154">
        <v>10560</v>
      </c>
      <c r="O29" s="165">
        <f t="shared" si="1"/>
        <v>0</v>
      </c>
      <c r="P29" s="10">
        <v>430</v>
      </c>
      <c r="Q29" s="2">
        <v>61</v>
      </c>
      <c r="R29" s="2">
        <v>61</v>
      </c>
      <c r="S29" s="36">
        <v>61</v>
      </c>
      <c r="T29" s="164">
        <v>1370</v>
      </c>
      <c r="U29" s="154">
        <v>1367</v>
      </c>
      <c r="V29" s="165">
        <f t="shared" si="2"/>
        <v>-3</v>
      </c>
      <c r="W29" s="10"/>
      <c r="X29" s="36">
        <v>81</v>
      </c>
      <c r="Y29" s="41">
        <v>12022</v>
      </c>
      <c r="Z29" s="56">
        <f t="shared" si="3"/>
        <v>12022</v>
      </c>
      <c r="AA29" s="293">
        <f t="shared" si="4"/>
        <v>12015</v>
      </c>
      <c r="AB29" s="56">
        <f t="shared" si="5"/>
        <v>-7</v>
      </c>
      <c r="AC29" s="55">
        <f t="shared" si="6"/>
        <v>99.9</v>
      </c>
      <c r="AD29" s="1"/>
      <c r="AE29" s="1"/>
      <c r="AF29" s="1"/>
      <c r="AG29" s="270"/>
      <c r="AH29" s="270"/>
      <c r="AI29" s="270"/>
      <c r="AJ29" s="1"/>
      <c r="AK29" s="1"/>
      <c r="AL29" s="1"/>
    </row>
    <row r="30" spans="1:38" ht="12.75">
      <c r="A30" s="102" t="s">
        <v>70</v>
      </c>
      <c r="B30" s="2">
        <v>114</v>
      </c>
      <c r="C30" s="2">
        <v>75</v>
      </c>
      <c r="D30" s="2">
        <v>76</v>
      </c>
      <c r="E30" s="36">
        <v>114</v>
      </c>
      <c r="F30" s="164">
        <v>108</v>
      </c>
      <c r="G30" s="154">
        <v>108</v>
      </c>
      <c r="H30" s="165">
        <f t="shared" si="0"/>
        <v>0</v>
      </c>
      <c r="I30" s="10">
        <v>2349</v>
      </c>
      <c r="J30" s="2">
        <v>1479</v>
      </c>
      <c r="K30" s="2">
        <v>1479</v>
      </c>
      <c r="L30" s="36">
        <v>2275</v>
      </c>
      <c r="M30" s="164">
        <v>9640</v>
      </c>
      <c r="N30" s="154">
        <v>9639</v>
      </c>
      <c r="O30" s="165">
        <f t="shared" si="1"/>
        <v>-1</v>
      </c>
      <c r="P30" s="10">
        <v>455</v>
      </c>
      <c r="Q30" s="2">
        <v>303</v>
      </c>
      <c r="R30" s="2">
        <v>303</v>
      </c>
      <c r="S30" s="36">
        <v>455</v>
      </c>
      <c r="T30" s="164">
        <v>1830</v>
      </c>
      <c r="U30" s="154">
        <v>1825</v>
      </c>
      <c r="V30" s="165">
        <f t="shared" si="2"/>
        <v>-5</v>
      </c>
      <c r="W30" s="10"/>
      <c r="X30" s="36">
        <v>111</v>
      </c>
      <c r="Y30" s="41">
        <v>11578</v>
      </c>
      <c r="Z30" s="56">
        <f t="shared" si="3"/>
        <v>11578</v>
      </c>
      <c r="AA30" s="293">
        <f t="shared" si="4"/>
        <v>11572</v>
      </c>
      <c r="AB30" s="56">
        <f t="shared" si="5"/>
        <v>-6</v>
      </c>
      <c r="AC30" s="55">
        <f t="shared" si="6"/>
        <v>99.9</v>
      </c>
      <c r="AD30" s="1"/>
      <c r="AE30" s="1"/>
      <c r="AF30" s="1"/>
      <c r="AG30" s="270"/>
      <c r="AH30" s="270"/>
      <c r="AI30" s="270"/>
      <c r="AJ30" s="1"/>
      <c r="AK30" s="1"/>
      <c r="AL30" s="1"/>
    </row>
    <row r="31" spans="1:38" ht="12.75">
      <c r="A31" s="102" t="s">
        <v>71</v>
      </c>
      <c r="B31" s="2">
        <v>89</v>
      </c>
      <c r="C31" s="2">
        <v>89</v>
      </c>
      <c r="D31" s="2">
        <v>89</v>
      </c>
      <c r="E31" s="36">
        <v>89</v>
      </c>
      <c r="F31" s="164">
        <v>155</v>
      </c>
      <c r="G31" s="154">
        <v>153</v>
      </c>
      <c r="H31" s="165">
        <f t="shared" si="0"/>
        <v>-2</v>
      </c>
      <c r="I31" s="10">
        <v>1198</v>
      </c>
      <c r="J31" s="2">
        <v>1197</v>
      </c>
      <c r="K31" s="2">
        <v>1197</v>
      </c>
      <c r="L31" s="36">
        <v>1198</v>
      </c>
      <c r="M31" s="164">
        <v>3925</v>
      </c>
      <c r="N31" s="154">
        <v>3920</v>
      </c>
      <c r="O31" s="165">
        <f t="shared" si="1"/>
        <v>-5</v>
      </c>
      <c r="P31" s="10">
        <v>3149</v>
      </c>
      <c r="Q31" s="2">
        <v>3149</v>
      </c>
      <c r="R31" s="2">
        <v>3149</v>
      </c>
      <c r="S31" s="36">
        <v>3149</v>
      </c>
      <c r="T31" s="164">
        <v>7800</v>
      </c>
      <c r="U31" s="154">
        <v>7798</v>
      </c>
      <c r="V31" s="165">
        <f t="shared" si="2"/>
        <v>-2</v>
      </c>
      <c r="W31" s="10"/>
      <c r="X31" s="36">
        <v>169</v>
      </c>
      <c r="Y31" s="41">
        <v>11880</v>
      </c>
      <c r="Z31" s="56">
        <f t="shared" si="3"/>
        <v>11880</v>
      </c>
      <c r="AA31" s="293">
        <f t="shared" si="4"/>
        <v>11871</v>
      </c>
      <c r="AB31" s="56">
        <f t="shared" si="5"/>
        <v>-9</v>
      </c>
      <c r="AC31" s="55">
        <f t="shared" si="6"/>
        <v>99.9</v>
      </c>
      <c r="AD31" s="250"/>
      <c r="AE31" s="1"/>
      <c r="AF31" s="1"/>
      <c r="AG31" s="270"/>
      <c r="AH31" s="270"/>
      <c r="AI31" s="270"/>
      <c r="AJ31" s="1"/>
      <c r="AK31" s="1"/>
      <c r="AL31" s="1"/>
    </row>
    <row r="32" spans="1:38" ht="12.75">
      <c r="A32" s="98" t="s">
        <v>72</v>
      </c>
      <c r="B32" s="2">
        <v>160</v>
      </c>
      <c r="C32" s="2">
        <v>120</v>
      </c>
      <c r="D32" s="2">
        <v>100</v>
      </c>
      <c r="E32" s="36">
        <v>120</v>
      </c>
      <c r="F32" s="164">
        <v>635</v>
      </c>
      <c r="G32" s="154">
        <v>634</v>
      </c>
      <c r="H32" s="165">
        <f t="shared" si="0"/>
        <v>-1</v>
      </c>
      <c r="I32" s="10">
        <v>2268</v>
      </c>
      <c r="J32" s="2">
        <v>2498</v>
      </c>
      <c r="K32" s="2">
        <v>2689</v>
      </c>
      <c r="L32" s="36">
        <v>2845</v>
      </c>
      <c r="M32" s="164">
        <v>7330</v>
      </c>
      <c r="N32" s="154">
        <v>7329</v>
      </c>
      <c r="O32" s="165">
        <f t="shared" si="1"/>
        <v>-1</v>
      </c>
      <c r="P32" s="10">
        <v>550</v>
      </c>
      <c r="Q32" s="2">
        <v>500</v>
      </c>
      <c r="R32" s="2">
        <v>500</v>
      </c>
      <c r="S32" s="36">
        <v>522</v>
      </c>
      <c r="T32" s="164">
        <v>1460</v>
      </c>
      <c r="U32" s="154">
        <v>1457</v>
      </c>
      <c r="V32" s="165">
        <f t="shared" si="2"/>
        <v>-3</v>
      </c>
      <c r="W32" s="10"/>
      <c r="X32" s="36">
        <v>111</v>
      </c>
      <c r="Y32" s="41">
        <v>9425</v>
      </c>
      <c r="Z32" s="56">
        <f t="shared" si="3"/>
        <v>9425</v>
      </c>
      <c r="AA32" s="293">
        <f t="shared" si="4"/>
        <v>9420</v>
      </c>
      <c r="AB32" s="56">
        <f t="shared" si="5"/>
        <v>-5</v>
      </c>
      <c r="AC32" s="55">
        <f t="shared" si="6"/>
        <v>99.9</v>
      </c>
      <c r="AD32" s="1"/>
      <c r="AE32" s="1"/>
      <c r="AF32" s="1"/>
      <c r="AG32" s="270"/>
      <c r="AH32" s="270"/>
      <c r="AI32" s="270"/>
      <c r="AJ32" s="1"/>
      <c r="AK32" s="1"/>
      <c r="AL32" s="1"/>
    </row>
    <row r="33" spans="1:38" ht="12.75">
      <c r="A33" s="102" t="s">
        <v>73</v>
      </c>
      <c r="B33" s="2">
        <v>1300</v>
      </c>
      <c r="C33" s="2">
        <v>1300</v>
      </c>
      <c r="D33" s="2">
        <v>1100</v>
      </c>
      <c r="E33" s="36">
        <v>1500</v>
      </c>
      <c r="F33" s="164">
        <v>2280</v>
      </c>
      <c r="G33" s="154">
        <v>2278</v>
      </c>
      <c r="H33" s="165">
        <f t="shared" si="0"/>
        <v>-2</v>
      </c>
      <c r="I33" s="10">
        <v>7</v>
      </c>
      <c r="J33" s="2">
        <v>9</v>
      </c>
      <c r="K33" s="2">
        <v>9</v>
      </c>
      <c r="L33" s="36">
        <v>11</v>
      </c>
      <c r="M33" s="164">
        <v>29</v>
      </c>
      <c r="N33" s="154">
        <v>29</v>
      </c>
      <c r="O33" s="165">
        <f t="shared" si="1"/>
        <v>0</v>
      </c>
      <c r="P33" s="10">
        <v>672</v>
      </c>
      <c r="Q33" s="2">
        <v>1295</v>
      </c>
      <c r="R33" s="2">
        <v>1256</v>
      </c>
      <c r="S33" s="36">
        <v>2183</v>
      </c>
      <c r="T33" s="164">
        <v>1940</v>
      </c>
      <c r="U33" s="154">
        <v>1932</v>
      </c>
      <c r="V33" s="165">
        <f t="shared" si="2"/>
        <v>-8</v>
      </c>
      <c r="W33" s="10"/>
      <c r="X33" s="36">
        <v>41</v>
      </c>
      <c r="Y33" s="41">
        <v>4249</v>
      </c>
      <c r="Z33" s="56">
        <f t="shared" si="3"/>
        <v>4249</v>
      </c>
      <c r="AA33" s="293">
        <f t="shared" si="4"/>
        <v>4239</v>
      </c>
      <c r="AB33" s="56">
        <f t="shared" si="5"/>
        <v>-10</v>
      </c>
      <c r="AC33" s="55">
        <f t="shared" si="6"/>
        <v>99.8</v>
      </c>
      <c r="AD33" s="1"/>
      <c r="AE33" s="1"/>
      <c r="AF33" s="1"/>
      <c r="AG33" s="270"/>
      <c r="AH33" s="270"/>
      <c r="AI33" s="270"/>
      <c r="AJ33" s="1"/>
      <c r="AK33" s="1"/>
      <c r="AL33" s="1"/>
    </row>
    <row r="34" spans="1:38" ht="12.75">
      <c r="A34" s="102" t="s">
        <v>74</v>
      </c>
      <c r="B34" s="2">
        <v>406</v>
      </c>
      <c r="C34" s="2">
        <v>480</v>
      </c>
      <c r="D34" s="2">
        <v>315</v>
      </c>
      <c r="E34" s="36">
        <v>500</v>
      </c>
      <c r="F34" s="164">
        <v>1715</v>
      </c>
      <c r="G34" s="154">
        <v>1713</v>
      </c>
      <c r="H34" s="165">
        <f t="shared" si="0"/>
        <v>-2</v>
      </c>
      <c r="I34" s="10">
        <v>1785</v>
      </c>
      <c r="J34" s="2">
        <v>3000</v>
      </c>
      <c r="K34" s="2">
        <v>3100</v>
      </c>
      <c r="L34" s="36">
        <v>3800</v>
      </c>
      <c r="M34" s="164">
        <v>7052</v>
      </c>
      <c r="N34" s="154">
        <v>7052</v>
      </c>
      <c r="O34" s="165">
        <f t="shared" si="1"/>
        <v>0</v>
      </c>
      <c r="P34" s="10">
        <v>3400</v>
      </c>
      <c r="Q34" s="2">
        <v>4250</v>
      </c>
      <c r="R34" s="2">
        <v>3900</v>
      </c>
      <c r="S34" s="36">
        <v>4198</v>
      </c>
      <c r="T34" s="164">
        <v>12510</v>
      </c>
      <c r="U34" s="154">
        <v>12501</v>
      </c>
      <c r="V34" s="165">
        <f t="shared" si="2"/>
        <v>-9</v>
      </c>
      <c r="W34" s="10"/>
      <c r="X34" s="36">
        <v>125</v>
      </c>
      <c r="Y34" s="41">
        <v>21277</v>
      </c>
      <c r="Z34" s="56">
        <f t="shared" si="3"/>
        <v>21277</v>
      </c>
      <c r="AA34" s="293">
        <f t="shared" si="4"/>
        <v>21266</v>
      </c>
      <c r="AB34" s="56">
        <f t="shared" si="5"/>
        <v>-11</v>
      </c>
      <c r="AC34" s="55">
        <f t="shared" si="6"/>
        <v>99.9</v>
      </c>
      <c r="AD34" s="1"/>
      <c r="AE34" s="1"/>
      <c r="AF34" s="1"/>
      <c r="AG34" s="270"/>
      <c r="AH34" s="270"/>
      <c r="AI34" s="270"/>
      <c r="AJ34" s="1"/>
      <c r="AK34" s="1"/>
      <c r="AL34" s="1"/>
    </row>
    <row r="35" spans="1:38" ht="12.75">
      <c r="A35" s="102" t="s">
        <v>75</v>
      </c>
      <c r="B35" s="2">
        <v>890</v>
      </c>
      <c r="C35" s="2">
        <v>960</v>
      </c>
      <c r="D35" s="2">
        <v>960</v>
      </c>
      <c r="E35" s="36">
        <v>960</v>
      </c>
      <c r="F35" s="164">
        <v>3470</v>
      </c>
      <c r="G35" s="154">
        <v>3462</v>
      </c>
      <c r="H35" s="165">
        <f t="shared" si="0"/>
        <v>-8</v>
      </c>
      <c r="I35" s="10">
        <v>3500</v>
      </c>
      <c r="J35" s="2">
        <v>3940</v>
      </c>
      <c r="K35" s="2">
        <v>3970</v>
      </c>
      <c r="L35" s="36">
        <v>3940</v>
      </c>
      <c r="M35" s="164">
        <v>12100</v>
      </c>
      <c r="N35" s="154">
        <v>12094</v>
      </c>
      <c r="O35" s="165">
        <f t="shared" si="1"/>
        <v>-6</v>
      </c>
      <c r="P35" s="10">
        <v>2407</v>
      </c>
      <c r="Q35" s="2">
        <v>2407</v>
      </c>
      <c r="R35" s="2">
        <v>2407</v>
      </c>
      <c r="S35" s="36">
        <v>2407</v>
      </c>
      <c r="T35" s="164">
        <v>9000</v>
      </c>
      <c r="U35" s="154">
        <v>8991</v>
      </c>
      <c r="V35" s="165">
        <f t="shared" si="2"/>
        <v>-9</v>
      </c>
      <c r="W35" s="10"/>
      <c r="X35" s="36">
        <v>96</v>
      </c>
      <c r="Y35" s="41">
        <v>24570</v>
      </c>
      <c r="Z35" s="56">
        <f t="shared" si="3"/>
        <v>24570</v>
      </c>
      <c r="AA35" s="293">
        <f t="shared" si="4"/>
        <v>24547</v>
      </c>
      <c r="AB35" s="56">
        <f t="shared" si="5"/>
        <v>-23</v>
      </c>
      <c r="AC35" s="55">
        <f t="shared" si="6"/>
        <v>99.9</v>
      </c>
      <c r="AD35" s="1"/>
      <c r="AE35" s="1"/>
      <c r="AF35" s="1"/>
      <c r="AG35" s="270"/>
      <c r="AH35" s="270"/>
      <c r="AI35" s="270"/>
      <c r="AJ35" s="1"/>
      <c r="AK35" s="1"/>
      <c r="AL35" s="1"/>
    </row>
    <row r="36" spans="1:38" ht="12.75">
      <c r="A36" s="102" t="s">
        <v>76</v>
      </c>
      <c r="B36" s="2">
        <v>1095</v>
      </c>
      <c r="C36" s="2">
        <v>1130</v>
      </c>
      <c r="D36" s="2">
        <v>1130</v>
      </c>
      <c r="E36" s="36">
        <v>1132</v>
      </c>
      <c r="F36" s="164">
        <v>3965</v>
      </c>
      <c r="G36" s="154">
        <v>3965</v>
      </c>
      <c r="H36" s="165">
        <f t="shared" si="0"/>
        <v>0</v>
      </c>
      <c r="I36" s="10">
        <v>22</v>
      </c>
      <c r="J36" s="2">
        <v>20</v>
      </c>
      <c r="K36" s="2">
        <v>20</v>
      </c>
      <c r="L36" s="36">
        <v>20</v>
      </c>
      <c r="M36" s="164">
        <v>80</v>
      </c>
      <c r="N36" s="154">
        <v>72</v>
      </c>
      <c r="O36" s="165">
        <f t="shared" si="1"/>
        <v>-8</v>
      </c>
      <c r="P36" s="10">
        <v>1050</v>
      </c>
      <c r="Q36" s="2">
        <v>1130</v>
      </c>
      <c r="R36" s="2">
        <v>1130</v>
      </c>
      <c r="S36" s="36">
        <v>1132</v>
      </c>
      <c r="T36" s="164">
        <v>4650</v>
      </c>
      <c r="U36" s="154">
        <v>4643</v>
      </c>
      <c r="V36" s="165">
        <f t="shared" si="2"/>
        <v>-7</v>
      </c>
      <c r="W36" s="10"/>
      <c r="X36" s="36">
        <v>35</v>
      </c>
      <c r="Y36" s="41">
        <v>8695</v>
      </c>
      <c r="Z36" s="56">
        <f t="shared" si="3"/>
        <v>8695</v>
      </c>
      <c r="AA36" s="293">
        <f t="shared" si="4"/>
        <v>8680</v>
      </c>
      <c r="AB36" s="56">
        <f t="shared" si="5"/>
        <v>-15</v>
      </c>
      <c r="AC36" s="55">
        <f t="shared" si="6"/>
        <v>99.8</v>
      </c>
      <c r="AD36" s="1"/>
      <c r="AE36" s="1"/>
      <c r="AF36" s="1"/>
      <c r="AG36" s="270"/>
      <c r="AH36" s="270"/>
      <c r="AI36" s="270"/>
      <c r="AJ36" s="1"/>
      <c r="AK36" s="1"/>
      <c r="AL36" s="1"/>
    </row>
    <row r="37" spans="1:38" ht="12.75">
      <c r="A37" s="102" t="s">
        <v>77</v>
      </c>
      <c r="B37" s="2">
        <v>1394</v>
      </c>
      <c r="C37" s="2">
        <v>1466</v>
      </c>
      <c r="D37" s="2">
        <v>1599</v>
      </c>
      <c r="E37" s="36">
        <v>1552</v>
      </c>
      <c r="F37" s="164">
        <v>4240</v>
      </c>
      <c r="G37" s="154">
        <v>4235</v>
      </c>
      <c r="H37" s="165">
        <f t="shared" si="0"/>
        <v>-5</v>
      </c>
      <c r="I37" s="10">
        <v>23</v>
      </c>
      <c r="J37" s="2">
        <v>24</v>
      </c>
      <c r="K37" s="2">
        <v>23</v>
      </c>
      <c r="L37" s="36">
        <v>24</v>
      </c>
      <c r="M37" s="164">
        <v>130</v>
      </c>
      <c r="N37" s="154">
        <v>126</v>
      </c>
      <c r="O37" s="165">
        <f t="shared" si="1"/>
        <v>-4</v>
      </c>
      <c r="P37" s="10">
        <v>2757</v>
      </c>
      <c r="Q37" s="2">
        <v>2888</v>
      </c>
      <c r="R37" s="2">
        <v>3165</v>
      </c>
      <c r="S37" s="36">
        <v>3073</v>
      </c>
      <c r="T37" s="164">
        <v>7135</v>
      </c>
      <c r="U37" s="154">
        <v>7131</v>
      </c>
      <c r="V37" s="165">
        <f t="shared" si="2"/>
        <v>-4</v>
      </c>
      <c r="W37" s="10"/>
      <c r="X37" s="36">
        <v>66</v>
      </c>
      <c r="Y37" s="41">
        <v>11505</v>
      </c>
      <c r="Z37" s="56">
        <f t="shared" si="3"/>
        <v>11505</v>
      </c>
      <c r="AA37" s="293">
        <f t="shared" si="4"/>
        <v>11492</v>
      </c>
      <c r="AB37" s="56">
        <f t="shared" si="5"/>
        <v>-13</v>
      </c>
      <c r="AC37" s="55">
        <f t="shared" si="6"/>
        <v>99.9</v>
      </c>
      <c r="AD37" s="1"/>
      <c r="AE37" s="1"/>
      <c r="AF37" s="1"/>
      <c r="AG37" s="270"/>
      <c r="AH37" s="270"/>
      <c r="AI37" s="270"/>
      <c r="AJ37" s="1"/>
      <c r="AK37" s="1"/>
      <c r="AL37" s="1"/>
    </row>
    <row r="38" spans="1:38" ht="12.75">
      <c r="A38" s="102" t="s">
        <v>78</v>
      </c>
      <c r="B38" s="2">
        <v>20</v>
      </c>
      <c r="C38" s="2">
        <v>20</v>
      </c>
      <c r="D38" s="2">
        <v>20</v>
      </c>
      <c r="E38" s="36">
        <v>19</v>
      </c>
      <c r="F38" s="164">
        <v>45</v>
      </c>
      <c r="G38" s="154">
        <v>41</v>
      </c>
      <c r="H38" s="165">
        <f t="shared" si="0"/>
        <v>-4</v>
      </c>
      <c r="I38" s="10">
        <v>1780</v>
      </c>
      <c r="J38" s="2">
        <v>1780</v>
      </c>
      <c r="K38" s="2">
        <v>1780</v>
      </c>
      <c r="L38" s="36">
        <v>1781</v>
      </c>
      <c r="M38" s="164">
        <v>4550</v>
      </c>
      <c r="N38" s="154">
        <v>4541</v>
      </c>
      <c r="O38" s="165">
        <f t="shared" si="1"/>
        <v>-9</v>
      </c>
      <c r="P38" s="10">
        <v>178</v>
      </c>
      <c r="Q38" s="2">
        <v>178</v>
      </c>
      <c r="R38" s="2">
        <v>178</v>
      </c>
      <c r="S38" s="36">
        <v>178</v>
      </c>
      <c r="T38" s="164">
        <v>300</v>
      </c>
      <c r="U38" s="154">
        <v>297</v>
      </c>
      <c r="V38" s="165">
        <f t="shared" si="2"/>
        <v>-3</v>
      </c>
      <c r="W38" s="10"/>
      <c r="X38" s="36">
        <v>26</v>
      </c>
      <c r="Y38" s="41">
        <v>4895</v>
      </c>
      <c r="Z38" s="56">
        <f t="shared" si="3"/>
        <v>4895</v>
      </c>
      <c r="AA38" s="293">
        <f t="shared" si="4"/>
        <v>4879</v>
      </c>
      <c r="AB38" s="56">
        <f t="shared" si="5"/>
        <v>-16</v>
      </c>
      <c r="AC38" s="55">
        <f t="shared" si="6"/>
        <v>99.7</v>
      </c>
      <c r="AD38" s="1"/>
      <c r="AE38" s="1"/>
      <c r="AF38" s="1"/>
      <c r="AG38" s="270"/>
      <c r="AH38" s="270"/>
      <c r="AI38" s="270"/>
      <c r="AJ38" s="1"/>
      <c r="AK38" s="1"/>
      <c r="AL38" s="1"/>
    </row>
    <row r="39" spans="1:38" ht="12.75">
      <c r="A39" s="102" t="s">
        <v>79</v>
      </c>
      <c r="B39" s="2">
        <v>17</v>
      </c>
      <c r="C39" s="2">
        <v>31</v>
      </c>
      <c r="D39" s="2">
        <v>30</v>
      </c>
      <c r="E39" s="36">
        <v>30</v>
      </c>
      <c r="F39" s="164">
        <v>145</v>
      </c>
      <c r="G39" s="154">
        <v>142</v>
      </c>
      <c r="H39" s="165">
        <f t="shared" si="0"/>
        <v>-3</v>
      </c>
      <c r="I39" s="10">
        <v>2864</v>
      </c>
      <c r="J39" s="2">
        <v>2353</v>
      </c>
      <c r="K39" s="2">
        <v>2353</v>
      </c>
      <c r="L39" s="36">
        <v>2353</v>
      </c>
      <c r="M39" s="164">
        <v>11343</v>
      </c>
      <c r="N39" s="154">
        <v>11336</v>
      </c>
      <c r="O39" s="165">
        <f t="shared" si="1"/>
        <v>-7</v>
      </c>
      <c r="P39" s="10">
        <v>432</v>
      </c>
      <c r="Q39" s="2">
        <v>99</v>
      </c>
      <c r="R39" s="2">
        <v>100</v>
      </c>
      <c r="S39" s="36">
        <v>99</v>
      </c>
      <c r="T39" s="164">
        <v>1520</v>
      </c>
      <c r="U39" s="154">
        <v>1514</v>
      </c>
      <c r="V39" s="165">
        <f t="shared" si="2"/>
        <v>-6</v>
      </c>
      <c r="W39" s="10"/>
      <c r="X39" s="36">
        <v>110</v>
      </c>
      <c r="Y39" s="41">
        <v>13008</v>
      </c>
      <c r="Z39" s="56">
        <f t="shared" si="3"/>
        <v>13008</v>
      </c>
      <c r="AA39" s="293">
        <f t="shared" si="4"/>
        <v>12992</v>
      </c>
      <c r="AB39" s="56">
        <f t="shared" si="5"/>
        <v>-16</v>
      </c>
      <c r="AC39" s="55">
        <f t="shared" si="6"/>
        <v>99.9</v>
      </c>
      <c r="AD39" s="1"/>
      <c r="AE39" s="1"/>
      <c r="AF39" s="1"/>
      <c r="AG39" s="270"/>
      <c r="AH39" s="270"/>
      <c r="AI39" s="270"/>
      <c r="AJ39" s="1"/>
      <c r="AK39" s="1"/>
      <c r="AL39" s="1"/>
    </row>
    <row r="40" spans="1:38" ht="12.75">
      <c r="A40" s="102" t="s">
        <v>80</v>
      </c>
      <c r="B40" s="2">
        <v>54</v>
      </c>
      <c r="C40" s="2">
        <v>64</v>
      </c>
      <c r="D40" s="2">
        <v>64</v>
      </c>
      <c r="E40" s="36">
        <v>63</v>
      </c>
      <c r="F40" s="164">
        <v>10</v>
      </c>
      <c r="G40" s="154">
        <v>6</v>
      </c>
      <c r="H40" s="165">
        <f t="shared" si="0"/>
        <v>-4</v>
      </c>
      <c r="I40" s="10">
        <v>807</v>
      </c>
      <c r="J40" s="2">
        <v>954</v>
      </c>
      <c r="K40" s="2">
        <v>954</v>
      </c>
      <c r="L40" s="36">
        <v>953</v>
      </c>
      <c r="M40" s="164">
        <v>3240</v>
      </c>
      <c r="N40" s="154">
        <v>3233</v>
      </c>
      <c r="O40" s="165">
        <f t="shared" si="1"/>
        <v>-7</v>
      </c>
      <c r="P40" s="10">
        <v>1830</v>
      </c>
      <c r="Q40" s="2">
        <v>2162</v>
      </c>
      <c r="R40" s="2">
        <v>2162</v>
      </c>
      <c r="S40" s="36">
        <v>2162</v>
      </c>
      <c r="T40" s="164">
        <v>5050</v>
      </c>
      <c r="U40" s="154">
        <v>5050</v>
      </c>
      <c r="V40" s="165">
        <f t="shared" si="2"/>
        <v>0</v>
      </c>
      <c r="W40" s="10"/>
      <c r="X40" s="36">
        <v>60</v>
      </c>
      <c r="Y40" s="41">
        <v>8300</v>
      </c>
      <c r="Z40" s="56">
        <f t="shared" si="3"/>
        <v>8300</v>
      </c>
      <c r="AA40" s="293">
        <f t="shared" si="4"/>
        <v>8289</v>
      </c>
      <c r="AB40" s="56">
        <f t="shared" si="5"/>
        <v>-11</v>
      </c>
      <c r="AC40" s="55">
        <f t="shared" si="6"/>
        <v>99.9</v>
      </c>
      <c r="AD40" s="1"/>
      <c r="AE40" s="1"/>
      <c r="AF40" s="1"/>
      <c r="AG40" s="270"/>
      <c r="AH40" s="270"/>
      <c r="AI40" s="270"/>
      <c r="AJ40" s="1"/>
      <c r="AK40" s="1"/>
      <c r="AL40" s="1"/>
    </row>
    <row r="41" spans="1:38" ht="12.75">
      <c r="A41" s="102" t="s">
        <v>81</v>
      </c>
      <c r="B41" s="2">
        <v>15</v>
      </c>
      <c r="C41" s="2">
        <v>27</v>
      </c>
      <c r="D41" s="2">
        <v>27</v>
      </c>
      <c r="E41" s="36">
        <v>31</v>
      </c>
      <c r="F41" s="164">
        <v>35</v>
      </c>
      <c r="G41" s="154">
        <v>32</v>
      </c>
      <c r="H41" s="165">
        <f t="shared" si="0"/>
        <v>-3</v>
      </c>
      <c r="I41" s="10">
        <v>1118</v>
      </c>
      <c r="J41" s="2">
        <v>1547</v>
      </c>
      <c r="K41" s="2">
        <v>1500</v>
      </c>
      <c r="L41" s="36">
        <v>1595</v>
      </c>
      <c r="M41" s="164">
        <v>4520</v>
      </c>
      <c r="N41" s="154">
        <v>4512</v>
      </c>
      <c r="O41" s="165">
        <f t="shared" si="1"/>
        <v>-8</v>
      </c>
      <c r="P41" s="10">
        <v>802</v>
      </c>
      <c r="Q41" s="2">
        <v>683</v>
      </c>
      <c r="R41" s="2">
        <v>683</v>
      </c>
      <c r="S41" s="36">
        <v>683</v>
      </c>
      <c r="T41" s="164">
        <v>1650</v>
      </c>
      <c r="U41" s="154">
        <v>1641</v>
      </c>
      <c r="V41" s="165">
        <f t="shared" si="2"/>
        <v>-9</v>
      </c>
      <c r="W41" s="10"/>
      <c r="X41" s="36">
        <v>40</v>
      </c>
      <c r="Y41" s="41">
        <v>6205</v>
      </c>
      <c r="Z41" s="56">
        <f t="shared" si="3"/>
        <v>6205</v>
      </c>
      <c r="AA41" s="293">
        <f t="shared" si="4"/>
        <v>6185</v>
      </c>
      <c r="AB41" s="56">
        <f t="shared" si="5"/>
        <v>-20</v>
      </c>
      <c r="AC41" s="55">
        <f t="shared" si="6"/>
        <v>99.7</v>
      </c>
      <c r="AD41" s="1"/>
      <c r="AE41" s="1"/>
      <c r="AF41" s="1"/>
      <c r="AG41" s="270"/>
      <c r="AH41" s="270"/>
      <c r="AI41" s="270"/>
      <c r="AJ41" s="1"/>
      <c r="AK41" s="1"/>
      <c r="AL41" s="1"/>
    </row>
    <row r="42" spans="1:38" ht="12.75">
      <c r="A42" s="103" t="s">
        <v>86</v>
      </c>
      <c r="B42" s="8"/>
      <c r="C42" s="2">
        <v>50</v>
      </c>
      <c r="D42" s="2">
        <v>100</v>
      </c>
      <c r="E42" s="36">
        <v>200</v>
      </c>
      <c r="F42" s="164">
        <v>40</v>
      </c>
      <c r="G42" s="154">
        <v>36</v>
      </c>
      <c r="H42" s="165">
        <f t="shared" si="0"/>
        <v>-4</v>
      </c>
      <c r="I42" s="11"/>
      <c r="J42" s="2">
        <v>25</v>
      </c>
      <c r="K42" s="2">
        <v>50</v>
      </c>
      <c r="L42" s="36">
        <v>100</v>
      </c>
      <c r="M42" s="164">
        <v>30</v>
      </c>
      <c r="N42" s="154">
        <v>28</v>
      </c>
      <c r="O42" s="165">
        <f t="shared" si="1"/>
        <v>-2</v>
      </c>
      <c r="P42" s="11"/>
      <c r="Q42" s="2">
        <v>50</v>
      </c>
      <c r="R42" s="2">
        <v>100</v>
      </c>
      <c r="S42" s="36">
        <v>200</v>
      </c>
      <c r="T42" s="164">
        <v>25</v>
      </c>
      <c r="U42" s="154">
        <v>20</v>
      </c>
      <c r="V42" s="165">
        <f t="shared" si="2"/>
        <v>-5</v>
      </c>
      <c r="W42" s="10"/>
      <c r="X42" s="36">
        <v>4</v>
      </c>
      <c r="Y42" s="41">
        <v>95</v>
      </c>
      <c r="Z42" s="56">
        <f t="shared" si="3"/>
        <v>95</v>
      </c>
      <c r="AA42" s="293">
        <f t="shared" si="4"/>
        <v>84</v>
      </c>
      <c r="AB42" s="56">
        <f t="shared" si="5"/>
        <v>-11</v>
      </c>
      <c r="AC42" s="55">
        <f t="shared" si="6"/>
        <v>88.4</v>
      </c>
      <c r="AD42" s="1"/>
      <c r="AE42" s="1"/>
      <c r="AF42" s="1"/>
      <c r="AG42" s="270"/>
      <c r="AH42" s="270"/>
      <c r="AI42" s="270"/>
      <c r="AJ42" s="1"/>
      <c r="AK42" s="1"/>
      <c r="AL42" s="1"/>
    </row>
    <row r="43" spans="1:38" ht="12.75">
      <c r="A43" s="102" t="s">
        <v>82</v>
      </c>
      <c r="B43" s="2">
        <v>18</v>
      </c>
      <c r="C43" s="2">
        <v>17</v>
      </c>
      <c r="D43" s="2">
        <v>18</v>
      </c>
      <c r="E43" s="36">
        <v>18</v>
      </c>
      <c r="F43" s="164">
        <v>125</v>
      </c>
      <c r="G43" s="154">
        <v>121</v>
      </c>
      <c r="H43" s="165">
        <f t="shared" si="0"/>
        <v>-4</v>
      </c>
      <c r="I43" s="10">
        <v>2882</v>
      </c>
      <c r="J43" s="2">
        <v>3183</v>
      </c>
      <c r="K43" s="2">
        <v>2922</v>
      </c>
      <c r="L43" s="36">
        <v>2985</v>
      </c>
      <c r="M43" s="164">
        <v>11810</v>
      </c>
      <c r="N43" s="154">
        <v>11807</v>
      </c>
      <c r="O43" s="165">
        <f t="shared" si="1"/>
        <v>-3</v>
      </c>
      <c r="P43" s="10">
        <v>1200</v>
      </c>
      <c r="Q43" s="2">
        <v>1600</v>
      </c>
      <c r="R43" s="2">
        <v>1460</v>
      </c>
      <c r="S43" s="36">
        <v>1600</v>
      </c>
      <c r="T43" s="164">
        <v>4540</v>
      </c>
      <c r="U43" s="154">
        <v>4534</v>
      </c>
      <c r="V43" s="165">
        <f t="shared" si="2"/>
        <v>-6</v>
      </c>
      <c r="W43" s="10"/>
      <c r="X43" s="36">
        <v>230</v>
      </c>
      <c r="Y43" s="41">
        <v>16475</v>
      </c>
      <c r="Z43" s="56">
        <f t="shared" si="3"/>
        <v>16475</v>
      </c>
      <c r="AA43" s="293">
        <f t="shared" si="4"/>
        <v>16462</v>
      </c>
      <c r="AB43" s="56">
        <f t="shared" si="5"/>
        <v>-13</v>
      </c>
      <c r="AC43" s="55">
        <f t="shared" si="6"/>
        <v>99.9</v>
      </c>
      <c r="AD43" s="1"/>
      <c r="AE43" s="1"/>
      <c r="AF43" s="1"/>
      <c r="AG43" s="270"/>
      <c r="AH43" s="270"/>
      <c r="AI43" s="270"/>
      <c r="AJ43" s="1"/>
      <c r="AK43" s="1"/>
      <c r="AL43" s="1"/>
    </row>
    <row r="44" spans="1:38" ht="12.75">
      <c r="A44" s="102" t="s">
        <v>83</v>
      </c>
      <c r="B44" s="2">
        <v>3313</v>
      </c>
      <c r="C44" s="2">
        <v>3313</v>
      </c>
      <c r="D44" s="2">
        <v>3313</v>
      </c>
      <c r="E44" s="36">
        <v>3313</v>
      </c>
      <c r="F44" s="164">
        <v>11280</v>
      </c>
      <c r="G44" s="154">
        <v>11272</v>
      </c>
      <c r="H44" s="165">
        <f t="shared" si="0"/>
        <v>-8</v>
      </c>
      <c r="I44" s="10">
        <v>139</v>
      </c>
      <c r="J44" s="2">
        <v>139</v>
      </c>
      <c r="K44" s="2">
        <v>139</v>
      </c>
      <c r="L44" s="36">
        <v>139</v>
      </c>
      <c r="M44" s="164">
        <v>460</v>
      </c>
      <c r="N44" s="154">
        <v>460</v>
      </c>
      <c r="O44" s="165">
        <f t="shared" si="1"/>
        <v>0</v>
      </c>
      <c r="P44" s="10">
        <v>2340</v>
      </c>
      <c r="Q44" s="2">
        <v>2340</v>
      </c>
      <c r="R44" s="2">
        <v>2340</v>
      </c>
      <c r="S44" s="36">
        <v>2339</v>
      </c>
      <c r="T44" s="164">
        <v>6645</v>
      </c>
      <c r="U44" s="154">
        <v>6640</v>
      </c>
      <c r="V44" s="165">
        <f t="shared" si="2"/>
        <v>-5</v>
      </c>
      <c r="W44" s="10"/>
      <c r="X44" s="36">
        <v>58</v>
      </c>
      <c r="Y44" s="41">
        <v>18385</v>
      </c>
      <c r="Z44" s="56">
        <f t="shared" si="3"/>
        <v>18385</v>
      </c>
      <c r="AA44" s="293">
        <f t="shared" si="4"/>
        <v>18372</v>
      </c>
      <c r="AB44" s="56">
        <f t="shared" si="5"/>
        <v>-13</v>
      </c>
      <c r="AC44" s="55">
        <f t="shared" si="6"/>
        <v>99.9</v>
      </c>
      <c r="AD44" s="1"/>
      <c r="AE44" s="1"/>
      <c r="AF44" s="1"/>
      <c r="AG44" s="270"/>
      <c r="AH44" s="270"/>
      <c r="AI44" s="270"/>
      <c r="AJ44" s="1"/>
      <c r="AK44" s="1"/>
      <c r="AL44" s="1"/>
    </row>
    <row r="45" spans="1:38" ht="12.75">
      <c r="A45" s="102" t="s">
        <v>84</v>
      </c>
      <c r="B45" s="2">
        <v>1614</v>
      </c>
      <c r="C45" s="2">
        <v>1800</v>
      </c>
      <c r="D45" s="2">
        <v>2260</v>
      </c>
      <c r="E45" s="36">
        <v>2426</v>
      </c>
      <c r="F45" s="164">
        <v>6040</v>
      </c>
      <c r="G45" s="154">
        <v>6038</v>
      </c>
      <c r="H45" s="165">
        <f t="shared" si="0"/>
        <v>-2</v>
      </c>
      <c r="I45" s="10">
        <v>27</v>
      </c>
      <c r="J45" s="2">
        <v>41</v>
      </c>
      <c r="K45" s="2">
        <v>45</v>
      </c>
      <c r="L45" s="36">
        <v>54</v>
      </c>
      <c r="M45" s="164">
        <v>75</v>
      </c>
      <c r="N45" s="154">
        <v>71</v>
      </c>
      <c r="O45" s="165">
        <f t="shared" si="1"/>
        <v>-4</v>
      </c>
      <c r="P45" s="10">
        <v>1040</v>
      </c>
      <c r="Q45" s="2">
        <v>1390</v>
      </c>
      <c r="R45" s="2">
        <v>1490</v>
      </c>
      <c r="S45" s="36">
        <v>1642</v>
      </c>
      <c r="T45" s="164">
        <v>3880</v>
      </c>
      <c r="U45" s="154">
        <v>3874</v>
      </c>
      <c r="V45" s="165">
        <f t="shared" si="2"/>
        <v>-6</v>
      </c>
      <c r="W45" s="10"/>
      <c r="X45" s="36">
        <v>27</v>
      </c>
      <c r="Y45" s="41">
        <v>9995</v>
      </c>
      <c r="Z45" s="56">
        <f t="shared" si="3"/>
        <v>9995</v>
      </c>
      <c r="AA45" s="293">
        <f t="shared" si="4"/>
        <v>9983</v>
      </c>
      <c r="AB45" s="56">
        <f t="shared" si="5"/>
        <v>-12</v>
      </c>
      <c r="AC45" s="55">
        <f t="shared" si="6"/>
        <v>99.9</v>
      </c>
      <c r="AD45" s="1"/>
      <c r="AE45" s="1"/>
      <c r="AF45" s="1"/>
      <c r="AG45" s="270"/>
      <c r="AH45" s="270"/>
      <c r="AI45" s="270"/>
      <c r="AJ45" s="1"/>
      <c r="AK45" s="1"/>
      <c r="AL45" s="1"/>
    </row>
    <row r="46" spans="1:38" ht="12.75">
      <c r="A46" s="102" t="s">
        <v>85</v>
      </c>
      <c r="B46" s="2">
        <v>20</v>
      </c>
      <c r="C46" s="2">
        <v>69</v>
      </c>
      <c r="D46" s="2">
        <v>69</v>
      </c>
      <c r="E46" s="36">
        <v>70</v>
      </c>
      <c r="F46" s="164">
        <v>95</v>
      </c>
      <c r="G46" s="154">
        <v>86</v>
      </c>
      <c r="H46" s="165">
        <f t="shared" si="0"/>
        <v>-9</v>
      </c>
      <c r="I46" s="10">
        <v>3403</v>
      </c>
      <c r="J46" s="2">
        <v>3317</v>
      </c>
      <c r="K46" s="2">
        <v>3317</v>
      </c>
      <c r="L46" s="36">
        <v>3318</v>
      </c>
      <c r="M46" s="164">
        <v>9495</v>
      </c>
      <c r="N46" s="154">
        <v>9490</v>
      </c>
      <c r="O46" s="165">
        <f t="shared" si="1"/>
        <v>-5</v>
      </c>
      <c r="P46" s="10">
        <v>2323</v>
      </c>
      <c r="Q46" s="2">
        <v>1266</v>
      </c>
      <c r="R46" s="8"/>
      <c r="S46" s="34"/>
      <c r="T46" s="164">
        <v>6775</v>
      </c>
      <c r="U46" s="155">
        <v>6770</v>
      </c>
      <c r="V46" s="165">
        <f t="shared" si="2"/>
        <v>-5</v>
      </c>
      <c r="W46" s="10"/>
      <c r="X46" s="36">
        <v>56</v>
      </c>
      <c r="Y46" s="41">
        <v>16365</v>
      </c>
      <c r="Z46" s="56">
        <f t="shared" si="3"/>
        <v>16365</v>
      </c>
      <c r="AA46" s="293">
        <f t="shared" si="4"/>
        <v>16346</v>
      </c>
      <c r="AB46" s="56">
        <f t="shared" si="5"/>
        <v>-19</v>
      </c>
      <c r="AC46" s="55">
        <f t="shared" si="6"/>
        <v>99.9</v>
      </c>
      <c r="AD46" s="1"/>
      <c r="AE46" s="1"/>
      <c r="AF46" s="1"/>
      <c r="AG46" s="270"/>
      <c r="AH46" s="270"/>
      <c r="AI46" s="270"/>
      <c r="AJ46" s="1"/>
      <c r="AK46" s="1"/>
      <c r="AL46" s="1"/>
    </row>
    <row r="47" spans="1:38" ht="12.75">
      <c r="A47" s="102" t="s">
        <v>43</v>
      </c>
      <c r="B47" s="2">
        <v>888</v>
      </c>
      <c r="C47" s="2">
        <v>750</v>
      </c>
      <c r="D47" s="2">
        <v>399</v>
      </c>
      <c r="E47" s="34"/>
      <c r="F47" s="164">
        <v>3700</v>
      </c>
      <c r="G47" s="155">
        <v>3698</v>
      </c>
      <c r="H47" s="165">
        <f t="shared" si="0"/>
        <v>-2</v>
      </c>
      <c r="I47" s="10">
        <v>40</v>
      </c>
      <c r="J47" s="2">
        <v>40</v>
      </c>
      <c r="K47" s="2">
        <v>45</v>
      </c>
      <c r="L47" s="34"/>
      <c r="M47" s="164">
        <v>190</v>
      </c>
      <c r="N47" s="155">
        <v>187</v>
      </c>
      <c r="O47" s="165">
        <f t="shared" si="1"/>
        <v>-3</v>
      </c>
      <c r="P47" s="10">
        <v>595</v>
      </c>
      <c r="Q47" s="2">
        <v>475</v>
      </c>
      <c r="R47" s="2">
        <v>350</v>
      </c>
      <c r="S47" s="34"/>
      <c r="T47" s="164">
        <v>1990</v>
      </c>
      <c r="U47" s="155">
        <v>1981</v>
      </c>
      <c r="V47" s="165">
        <f t="shared" si="2"/>
        <v>-9</v>
      </c>
      <c r="W47" s="10"/>
      <c r="X47" s="36">
        <v>242</v>
      </c>
      <c r="Y47" s="41">
        <v>5880</v>
      </c>
      <c r="Z47" s="56">
        <f t="shared" si="3"/>
        <v>5880</v>
      </c>
      <c r="AA47" s="293">
        <f t="shared" si="4"/>
        <v>5866</v>
      </c>
      <c r="AB47" s="56">
        <f t="shared" si="5"/>
        <v>-14</v>
      </c>
      <c r="AC47" s="55">
        <f t="shared" si="6"/>
        <v>99.8</v>
      </c>
      <c r="AD47" s="1"/>
      <c r="AE47" s="1"/>
      <c r="AF47" s="1"/>
      <c r="AG47" s="270"/>
      <c r="AH47" s="270"/>
      <c r="AI47" s="270"/>
      <c r="AJ47" s="1"/>
      <c r="AK47" s="1"/>
      <c r="AL47" s="1"/>
    </row>
    <row r="48" spans="1:38" ht="12.75">
      <c r="A48" s="102" t="s">
        <v>44</v>
      </c>
      <c r="B48" s="2">
        <v>116</v>
      </c>
      <c r="C48" s="2">
        <v>121.66666666666666</v>
      </c>
      <c r="D48" s="2">
        <v>124.33333333333334</v>
      </c>
      <c r="E48" s="36">
        <v>130.33333333333334</v>
      </c>
      <c r="F48" s="164">
        <v>210</v>
      </c>
      <c r="G48" s="154">
        <v>205</v>
      </c>
      <c r="H48" s="165">
        <f t="shared" si="0"/>
        <v>-5</v>
      </c>
      <c r="I48" s="10">
        <v>590</v>
      </c>
      <c r="J48" s="2">
        <v>622.6666666666666</v>
      </c>
      <c r="K48" s="2">
        <v>675.3333333333334</v>
      </c>
      <c r="L48" s="36">
        <v>664.333333333333</v>
      </c>
      <c r="M48" s="164">
        <v>2580</v>
      </c>
      <c r="N48" s="154">
        <v>2578</v>
      </c>
      <c r="O48" s="165">
        <f t="shared" si="1"/>
        <v>-2</v>
      </c>
      <c r="P48" s="10">
        <v>510</v>
      </c>
      <c r="Q48" s="2">
        <v>506.6666666666667</v>
      </c>
      <c r="R48" s="2">
        <v>547.3333333333334</v>
      </c>
      <c r="S48" s="36">
        <v>540.3333333333334</v>
      </c>
      <c r="T48" s="164">
        <v>1600</v>
      </c>
      <c r="U48" s="154">
        <v>1593</v>
      </c>
      <c r="V48" s="165">
        <f t="shared" si="2"/>
        <v>-7</v>
      </c>
      <c r="W48" s="10"/>
      <c r="X48" s="36">
        <v>126</v>
      </c>
      <c r="Y48" s="41">
        <v>4390</v>
      </c>
      <c r="Z48" s="56">
        <f t="shared" si="3"/>
        <v>4390</v>
      </c>
      <c r="AA48" s="293">
        <f t="shared" si="4"/>
        <v>4376</v>
      </c>
      <c r="AB48" s="56">
        <f t="shared" si="5"/>
        <v>-14</v>
      </c>
      <c r="AC48" s="55">
        <f t="shared" si="6"/>
        <v>99.7</v>
      </c>
      <c r="AD48" s="1"/>
      <c r="AE48" s="1"/>
      <c r="AF48" s="1"/>
      <c r="AG48" s="270"/>
      <c r="AH48" s="270"/>
      <c r="AI48" s="270"/>
      <c r="AJ48" s="1"/>
      <c r="AK48" s="1"/>
      <c r="AL48" s="1"/>
    </row>
    <row r="49" spans="1:38" ht="12.75">
      <c r="A49" s="102" t="s">
        <v>32</v>
      </c>
      <c r="B49" s="2">
        <v>33</v>
      </c>
      <c r="C49" s="2">
        <v>31</v>
      </c>
      <c r="D49" s="2">
        <v>28</v>
      </c>
      <c r="E49" s="36">
        <v>39</v>
      </c>
      <c r="F49" s="164">
        <v>140</v>
      </c>
      <c r="G49" s="154">
        <v>136</v>
      </c>
      <c r="H49" s="165">
        <f t="shared" si="0"/>
        <v>-4</v>
      </c>
      <c r="I49" s="10">
        <v>30</v>
      </c>
      <c r="J49" s="2">
        <v>24</v>
      </c>
      <c r="K49" s="2">
        <v>22</v>
      </c>
      <c r="L49" s="36">
        <v>30</v>
      </c>
      <c r="M49" s="164">
        <f>L49+K49+J49+I49</f>
        <v>106</v>
      </c>
      <c r="N49" s="154">
        <v>99</v>
      </c>
      <c r="O49" s="165">
        <f t="shared" si="1"/>
        <v>-7</v>
      </c>
      <c r="P49" s="10">
        <v>33</v>
      </c>
      <c r="Q49" s="2">
        <v>31</v>
      </c>
      <c r="R49" s="2">
        <v>28</v>
      </c>
      <c r="S49" s="36">
        <v>40</v>
      </c>
      <c r="T49" s="164">
        <v>105</v>
      </c>
      <c r="U49" s="154">
        <v>102</v>
      </c>
      <c r="V49" s="165">
        <f t="shared" si="2"/>
        <v>-3</v>
      </c>
      <c r="W49" s="10"/>
      <c r="X49" s="36">
        <v>0</v>
      </c>
      <c r="Y49" s="41">
        <v>351</v>
      </c>
      <c r="Z49" s="56">
        <f t="shared" si="3"/>
        <v>351</v>
      </c>
      <c r="AA49" s="293">
        <f t="shared" si="4"/>
        <v>337</v>
      </c>
      <c r="AB49" s="56">
        <f t="shared" si="5"/>
        <v>-14</v>
      </c>
      <c r="AC49" s="55">
        <f t="shared" si="6"/>
        <v>96</v>
      </c>
      <c r="AD49" s="1"/>
      <c r="AE49" s="1"/>
      <c r="AF49" s="1"/>
      <c r="AG49" s="270"/>
      <c r="AH49" s="270"/>
      <c r="AI49" s="270"/>
      <c r="AJ49" s="1"/>
      <c r="AK49" s="1"/>
      <c r="AL49" s="1"/>
    </row>
    <row r="50" spans="1:38" ht="12.75">
      <c r="A50" s="102" t="s">
        <v>34</v>
      </c>
      <c r="B50" s="8"/>
      <c r="C50" s="8"/>
      <c r="D50" s="8"/>
      <c r="E50" s="34"/>
      <c r="F50" s="164">
        <f>E50+D50+C50+B50</f>
        <v>0</v>
      </c>
      <c r="G50" s="155">
        <v>0</v>
      </c>
      <c r="H50" s="165">
        <f t="shared" si="0"/>
        <v>0</v>
      </c>
      <c r="I50" s="11"/>
      <c r="J50" s="8"/>
      <c r="K50" s="8"/>
      <c r="L50" s="34"/>
      <c r="M50" s="164">
        <f>L50+K50+J50+I50</f>
        <v>0</v>
      </c>
      <c r="N50" s="155">
        <v>0</v>
      </c>
      <c r="O50" s="165">
        <f t="shared" si="1"/>
        <v>0</v>
      </c>
      <c r="P50" s="11"/>
      <c r="Q50" s="8"/>
      <c r="R50" s="8"/>
      <c r="S50" s="34"/>
      <c r="T50" s="164">
        <f>Y50-M50-F50</f>
        <v>0</v>
      </c>
      <c r="U50" s="155">
        <v>0</v>
      </c>
      <c r="V50" s="165">
        <f t="shared" si="2"/>
        <v>0</v>
      </c>
      <c r="W50" s="10"/>
      <c r="X50" s="36">
        <v>0</v>
      </c>
      <c r="Y50" s="41">
        <v>0</v>
      </c>
      <c r="Z50" s="56">
        <f t="shared" si="3"/>
        <v>0</v>
      </c>
      <c r="AA50" s="293">
        <f t="shared" si="4"/>
        <v>0</v>
      </c>
      <c r="AB50" s="56">
        <f t="shared" si="5"/>
        <v>0</v>
      </c>
      <c r="AC50" s="55"/>
      <c r="AD50" s="1"/>
      <c r="AE50" s="1"/>
      <c r="AF50" s="1"/>
      <c r="AG50" s="270"/>
      <c r="AH50" s="270"/>
      <c r="AI50" s="270"/>
      <c r="AJ50" s="1"/>
      <c r="AK50" s="1"/>
      <c r="AL50" s="1"/>
    </row>
    <row r="51" spans="1:38" ht="12.75">
      <c r="A51" s="102" t="s">
        <v>16</v>
      </c>
      <c r="B51" s="2">
        <v>363</v>
      </c>
      <c r="C51" s="2">
        <v>360</v>
      </c>
      <c r="D51" s="2">
        <v>360</v>
      </c>
      <c r="E51" s="36">
        <v>360</v>
      </c>
      <c r="F51" s="164">
        <v>1800</v>
      </c>
      <c r="G51" s="154">
        <v>1793</v>
      </c>
      <c r="H51" s="165">
        <f t="shared" si="0"/>
        <v>-7</v>
      </c>
      <c r="I51" s="10">
        <v>279</v>
      </c>
      <c r="J51" s="2">
        <v>278</v>
      </c>
      <c r="K51" s="2">
        <v>278</v>
      </c>
      <c r="L51" s="36">
        <v>278</v>
      </c>
      <c r="M51" s="164">
        <v>1195</v>
      </c>
      <c r="N51" s="154">
        <v>1194</v>
      </c>
      <c r="O51" s="165">
        <f t="shared" si="1"/>
        <v>-1</v>
      </c>
      <c r="P51" s="10">
        <v>363</v>
      </c>
      <c r="Q51" s="2">
        <v>360</v>
      </c>
      <c r="R51" s="2">
        <v>360</v>
      </c>
      <c r="S51" s="36">
        <v>484</v>
      </c>
      <c r="T51" s="164">
        <v>1250</v>
      </c>
      <c r="U51" s="154">
        <v>1244</v>
      </c>
      <c r="V51" s="165">
        <f t="shared" si="2"/>
        <v>-6</v>
      </c>
      <c r="W51" s="10"/>
      <c r="X51" s="36">
        <v>38</v>
      </c>
      <c r="Y51" s="41">
        <v>4245</v>
      </c>
      <c r="Z51" s="56">
        <f t="shared" si="3"/>
        <v>4245</v>
      </c>
      <c r="AA51" s="293">
        <f t="shared" si="4"/>
        <v>4231</v>
      </c>
      <c r="AB51" s="56">
        <f t="shared" si="5"/>
        <v>-14</v>
      </c>
      <c r="AC51" s="55">
        <f t="shared" si="6"/>
        <v>99.7</v>
      </c>
      <c r="AD51" s="1"/>
      <c r="AE51" s="1"/>
      <c r="AF51" s="1"/>
      <c r="AG51" s="270"/>
      <c r="AH51" s="270"/>
      <c r="AI51" s="270"/>
      <c r="AJ51" s="1"/>
      <c r="AK51" s="1"/>
      <c r="AL51" s="1"/>
    </row>
    <row r="52" spans="1:38" ht="12.75">
      <c r="A52" s="102" t="s">
        <v>48</v>
      </c>
      <c r="B52" s="2">
        <v>2647</v>
      </c>
      <c r="C52" s="2">
        <v>2374</v>
      </c>
      <c r="D52" s="2">
        <v>2114</v>
      </c>
      <c r="E52" s="36">
        <v>2863</v>
      </c>
      <c r="F52" s="164">
        <v>6120</v>
      </c>
      <c r="G52" s="154">
        <v>6117</v>
      </c>
      <c r="H52" s="165">
        <f t="shared" si="0"/>
        <v>-3</v>
      </c>
      <c r="I52" s="10">
        <v>28</v>
      </c>
      <c r="J52" s="2">
        <v>74</v>
      </c>
      <c r="K52" s="2">
        <v>60</v>
      </c>
      <c r="L52" s="36">
        <v>88</v>
      </c>
      <c r="M52" s="164">
        <v>140</v>
      </c>
      <c r="N52" s="154">
        <v>138</v>
      </c>
      <c r="O52" s="165">
        <f t="shared" si="1"/>
        <v>-2</v>
      </c>
      <c r="P52" s="10">
        <v>1934</v>
      </c>
      <c r="Q52" s="2">
        <v>1895</v>
      </c>
      <c r="R52" s="2">
        <v>1698</v>
      </c>
      <c r="S52" s="36">
        <v>2111</v>
      </c>
      <c r="T52" s="164">
        <v>3570</v>
      </c>
      <c r="U52" s="154">
        <v>3564</v>
      </c>
      <c r="V52" s="165">
        <f t="shared" si="2"/>
        <v>-6</v>
      </c>
      <c r="W52" s="10"/>
      <c r="X52" s="36">
        <v>184</v>
      </c>
      <c r="Y52" s="41">
        <v>9830</v>
      </c>
      <c r="Z52" s="56">
        <f t="shared" si="3"/>
        <v>9830</v>
      </c>
      <c r="AA52" s="293">
        <f t="shared" si="4"/>
        <v>9819</v>
      </c>
      <c r="AB52" s="56">
        <f t="shared" si="5"/>
        <v>-11</v>
      </c>
      <c r="AC52" s="55">
        <f t="shared" si="6"/>
        <v>99.9</v>
      </c>
      <c r="AD52" s="1"/>
      <c r="AE52" s="1"/>
      <c r="AF52" s="1"/>
      <c r="AG52" s="270"/>
      <c r="AH52" s="270"/>
      <c r="AI52" s="270"/>
      <c r="AJ52" s="1"/>
      <c r="AK52" s="1"/>
      <c r="AL52" s="1"/>
    </row>
    <row r="53" spans="1:38" ht="25.5">
      <c r="A53" s="104" t="s">
        <v>42</v>
      </c>
      <c r="B53" s="8"/>
      <c r="C53" s="8"/>
      <c r="D53" s="8"/>
      <c r="E53" s="34"/>
      <c r="F53" s="164">
        <v>0</v>
      </c>
      <c r="G53" s="155">
        <v>0</v>
      </c>
      <c r="H53" s="165">
        <f t="shared" si="0"/>
        <v>0</v>
      </c>
      <c r="I53" s="11"/>
      <c r="J53" s="8"/>
      <c r="K53" s="8"/>
      <c r="L53" s="34"/>
      <c r="M53" s="164">
        <v>0</v>
      </c>
      <c r="N53" s="155">
        <v>0</v>
      </c>
      <c r="O53" s="165">
        <f t="shared" si="1"/>
        <v>0</v>
      </c>
      <c r="P53" s="11"/>
      <c r="Q53" s="8"/>
      <c r="R53" s="8"/>
      <c r="S53" s="34"/>
      <c r="T53" s="164">
        <v>0</v>
      </c>
      <c r="U53" s="155">
        <v>0</v>
      </c>
      <c r="V53" s="165">
        <f t="shared" si="2"/>
        <v>0</v>
      </c>
      <c r="W53" s="10"/>
      <c r="X53" s="36">
        <v>0</v>
      </c>
      <c r="Y53" s="41">
        <v>0</v>
      </c>
      <c r="Z53" s="56">
        <f t="shared" si="3"/>
        <v>0</v>
      </c>
      <c r="AA53" s="293">
        <f t="shared" si="4"/>
        <v>0</v>
      </c>
      <c r="AB53" s="56">
        <f t="shared" si="5"/>
        <v>0</v>
      </c>
      <c r="AC53" s="55"/>
      <c r="AD53" s="250"/>
      <c r="AE53" s="250"/>
      <c r="AF53" s="250"/>
      <c r="AG53" s="270"/>
      <c r="AH53" s="270"/>
      <c r="AI53" s="270"/>
      <c r="AJ53" s="1"/>
      <c r="AK53" s="1"/>
      <c r="AL53" s="1"/>
    </row>
    <row r="54" spans="1:38" ht="25.5">
      <c r="A54" s="104" t="s">
        <v>47</v>
      </c>
      <c r="B54" s="8"/>
      <c r="C54" s="8"/>
      <c r="D54" s="8"/>
      <c r="E54" s="34"/>
      <c r="F54" s="164">
        <f>E54+D54+C54+B54</f>
        <v>0</v>
      </c>
      <c r="G54" s="155">
        <v>0</v>
      </c>
      <c r="H54" s="165">
        <f t="shared" si="0"/>
        <v>0</v>
      </c>
      <c r="I54" s="11"/>
      <c r="J54" s="8"/>
      <c r="K54" s="8"/>
      <c r="L54" s="34"/>
      <c r="M54" s="164">
        <f>L54+K54+J54+I54</f>
        <v>0</v>
      </c>
      <c r="N54" s="155">
        <v>0</v>
      </c>
      <c r="O54" s="165">
        <f t="shared" si="1"/>
        <v>0</v>
      </c>
      <c r="P54" s="11"/>
      <c r="Q54" s="8"/>
      <c r="R54" s="8"/>
      <c r="S54" s="34"/>
      <c r="T54" s="164">
        <f>Y54-M54-F54</f>
        <v>0</v>
      </c>
      <c r="U54" s="155">
        <v>0</v>
      </c>
      <c r="V54" s="165">
        <f t="shared" si="2"/>
        <v>0</v>
      </c>
      <c r="W54" s="10"/>
      <c r="X54" s="36">
        <v>0</v>
      </c>
      <c r="Y54" s="41">
        <v>0</v>
      </c>
      <c r="Z54" s="56">
        <f t="shared" si="3"/>
        <v>0</v>
      </c>
      <c r="AA54" s="293">
        <f t="shared" si="4"/>
        <v>0</v>
      </c>
      <c r="AB54" s="56">
        <f t="shared" si="5"/>
        <v>0</v>
      </c>
      <c r="AC54" s="55"/>
      <c r="AD54" s="1"/>
      <c r="AE54" s="1"/>
      <c r="AF54" s="1"/>
      <c r="AG54" s="270"/>
      <c r="AH54" s="270"/>
      <c r="AI54" s="270"/>
      <c r="AJ54" s="1"/>
      <c r="AK54" s="1"/>
      <c r="AL54" s="1"/>
    </row>
    <row r="55" spans="1:38" ht="12.75">
      <c r="A55" s="102" t="s">
        <v>33</v>
      </c>
      <c r="B55" s="2">
        <v>55</v>
      </c>
      <c r="C55" s="2">
        <v>60</v>
      </c>
      <c r="D55" s="2">
        <v>60</v>
      </c>
      <c r="E55" s="36">
        <v>59</v>
      </c>
      <c r="F55" s="164">
        <v>277</v>
      </c>
      <c r="G55" s="154">
        <v>267</v>
      </c>
      <c r="H55" s="165">
        <f t="shared" si="0"/>
        <v>-10</v>
      </c>
      <c r="I55" s="10">
        <v>1079</v>
      </c>
      <c r="J55" s="2">
        <v>975</v>
      </c>
      <c r="K55" s="2">
        <v>975</v>
      </c>
      <c r="L55" s="36">
        <v>876</v>
      </c>
      <c r="M55" s="164">
        <v>4140</v>
      </c>
      <c r="N55" s="154">
        <v>4138</v>
      </c>
      <c r="O55" s="165">
        <f t="shared" si="1"/>
        <v>-2</v>
      </c>
      <c r="P55" s="10">
        <v>715</v>
      </c>
      <c r="Q55" s="2">
        <v>725</v>
      </c>
      <c r="R55" s="2">
        <v>725</v>
      </c>
      <c r="S55" s="36">
        <v>725</v>
      </c>
      <c r="T55" s="164">
        <v>2540</v>
      </c>
      <c r="U55" s="154">
        <v>2537</v>
      </c>
      <c r="V55" s="165">
        <f t="shared" si="2"/>
        <v>-3</v>
      </c>
      <c r="W55" s="10"/>
      <c r="X55" s="36">
        <v>103</v>
      </c>
      <c r="Y55" s="41">
        <v>6957</v>
      </c>
      <c r="Z55" s="56">
        <f t="shared" si="3"/>
        <v>6957</v>
      </c>
      <c r="AA55" s="293">
        <f t="shared" si="4"/>
        <v>6942</v>
      </c>
      <c r="AB55" s="56">
        <f t="shared" si="5"/>
        <v>-15</v>
      </c>
      <c r="AC55" s="55">
        <f t="shared" si="6"/>
        <v>99.8</v>
      </c>
      <c r="AD55" s="1"/>
      <c r="AE55" s="1"/>
      <c r="AF55" s="1"/>
      <c r="AG55" s="270"/>
      <c r="AH55" s="270"/>
      <c r="AI55" s="270"/>
      <c r="AJ55" s="1"/>
      <c r="AK55" s="1"/>
      <c r="AL55" s="1"/>
    </row>
    <row r="56" spans="1:38" ht="12.75">
      <c r="A56" s="105" t="s">
        <v>40</v>
      </c>
      <c r="B56" s="8"/>
      <c r="C56" s="8"/>
      <c r="D56" s="8"/>
      <c r="E56" s="34"/>
      <c r="F56" s="164">
        <f>E56+D56+C56+B56</f>
        <v>0</v>
      </c>
      <c r="G56" s="155">
        <v>0</v>
      </c>
      <c r="H56" s="165">
        <f t="shared" si="0"/>
        <v>0</v>
      </c>
      <c r="I56" s="11"/>
      <c r="J56" s="8"/>
      <c r="K56" s="8"/>
      <c r="L56" s="34"/>
      <c r="M56" s="164">
        <f>L56+K56+J56+I56</f>
        <v>0</v>
      </c>
      <c r="N56" s="155">
        <v>0</v>
      </c>
      <c r="O56" s="165">
        <f t="shared" si="1"/>
        <v>0</v>
      </c>
      <c r="P56" s="11"/>
      <c r="Q56" s="8"/>
      <c r="R56" s="8"/>
      <c r="S56" s="34"/>
      <c r="T56" s="164">
        <f>Y56-M56-F56</f>
        <v>0</v>
      </c>
      <c r="U56" s="155">
        <v>0</v>
      </c>
      <c r="V56" s="165">
        <f t="shared" si="2"/>
        <v>0</v>
      </c>
      <c r="W56" s="10"/>
      <c r="X56" s="36">
        <v>0</v>
      </c>
      <c r="Y56" s="41">
        <v>0</v>
      </c>
      <c r="Z56" s="56">
        <f t="shared" si="3"/>
        <v>0</v>
      </c>
      <c r="AA56" s="293">
        <f t="shared" si="4"/>
        <v>0</v>
      </c>
      <c r="AB56" s="56">
        <f t="shared" si="5"/>
        <v>0</v>
      </c>
      <c r="AC56" s="55"/>
      <c r="AD56" s="1"/>
      <c r="AE56" s="1"/>
      <c r="AF56" s="1"/>
      <c r="AG56" s="270"/>
      <c r="AH56" s="270"/>
      <c r="AI56" s="270"/>
      <c r="AJ56" s="1"/>
      <c r="AK56" s="1"/>
      <c r="AL56" s="1"/>
    </row>
    <row r="57" spans="1:38" ht="12.75">
      <c r="A57" s="105" t="s">
        <v>17</v>
      </c>
      <c r="B57" s="2">
        <v>308</v>
      </c>
      <c r="C57" s="2">
        <v>354</v>
      </c>
      <c r="D57" s="2">
        <v>354</v>
      </c>
      <c r="E57" s="36">
        <v>354</v>
      </c>
      <c r="F57" s="164">
        <v>1220</v>
      </c>
      <c r="G57" s="154">
        <v>1219</v>
      </c>
      <c r="H57" s="165">
        <f t="shared" si="0"/>
        <v>-1</v>
      </c>
      <c r="I57" s="10">
        <v>231</v>
      </c>
      <c r="J57" s="2">
        <v>353</v>
      </c>
      <c r="K57" s="2">
        <v>354</v>
      </c>
      <c r="L57" s="36">
        <v>354</v>
      </c>
      <c r="M57" s="164">
        <v>950</v>
      </c>
      <c r="N57" s="154">
        <v>950</v>
      </c>
      <c r="O57" s="165">
        <f t="shared" si="1"/>
        <v>0</v>
      </c>
      <c r="P57" s="10">
        <v>235</v>
      </c>
      <c r="Q57" s="2">
        <v>321</v>
      </c>
      <c r="R57" s="2">
        <v>322</v>
      </c>
      <c r="S57" s="36">
        <v>322</v>
      </c>
      <c r="T57" s="164">
        <v>710</v>
      </c>
      <c r="U57" s="154">
        <v>707</v>
      </c>
      <c r="V57" s="165">
        <f t="shared" si="2"/>
        <v>-3</v>
      </c>
      <c r="W57" s="10"/>
      <c r="X57" s="36">
        <v>18</v>
      </c>
      <c r="Y57" s="41">
        <v>2880</v>
      </c>
      <c r="Z57" s="56">
        <f t="shared" si="3"/>
        <v>2880</v>
      </c>
      <c r="AA57" s="293">
        <f t="shared" si="4"/>
        <v>2876</v>
      </c>
      <c r="AB57" s="56">
        <f t="shared" si="5"/>
        <v>-4</v>
      </c>
      <c r="AC57" s="55">
        <f t="shared" si="6"/>
        <v>99.9</v>
      </c>
      <c r="AD57" s="1"/>
      <c r="AE57" s="1"/>
      <c r="AF57" s="1"/>
      <c r="AG57" s="270"/>
      <c r="AH57" s="270"/>
      <c r="AI57" s="270"/>
      <c r="AJ57" s="1"/>
      <c r="AK57" s="1"/>
      <c r="AL57" s="1"/>
    </row>
    <row r="58" spans="1:38" ht="12.75">
      <c r="A58" s="105" t="s">
        <v>39</v>
      </c>
      <c r="B58" s="2">
        <v>0</v>
      </c>
      <c r="C58" s="2">
        <v>60</v>
      </c>
      <c r="D58" s="2">
        <v>69</v>
      </c>
      <c r="E58" s="36">
        <v>69</v>
      </c>
      <c r="F58" s="164">
        <v>43</v>
      </c>
      <c r="G58" s="154">
        <v>33</v>
      </c>
      <c r="H58" s="165">
        <f t="shared" si="0"/>
        <v>-10</v>
      </c>
      <c r="I58" s="10">
        <v>0</v>
      </c>
      <c r="J58" s="2">
        <v>50</v>
      </c>
      <c r="K58" s="2">
        <v>68</v>
      </c>
      <c r="L58" s="36">
        <v>68</v>
      </c>
      <c r="M58" s="164">
        <v>15</v>
      </c>
      <c r="N58" s="154">
        <v>15</v>
      </c>
      <c r="O58" s="165">
        <f t="shared" si="1"/>
        <v>0</v>
      </c>
      <c r="P58" s="10">
        <v>0</v>
      </c>
      <c r="Q58" s="2">
        <v>50</v>
      </c>
      <c r="R58" s="2">
        <v>87</v>
      </c>
      <c r="S58" s="36">
        <v>80</v>
      </c>
      <c r="T58" s="164">
        <v>15</v>
      </c>
      <c r="U58" s="154">
        <v>12</v>
      </c>
      <c r="V58" s="165">
        <f t="shared" si="2"/>
        <v>-3</v>
      </c>
      <c r="W58" s="10"/>
      <c r="X58" s="36">
        <v>0</v>
      </c>
      <c r="Y58" s="41">
        <v>73</v>
      </c>
      <c r="Z58" s="56">
        <f t="shared" si="3"/>
        <v>73</v>
      </c>
      <c r="AA58" s="293">
        <f t="shared" si="4"/>
        <v>60</v>
      </c>
      <c r="AB58" s="56">
        <f t="shared" si="5"/>
        <v>-13</v>
      </c>
      <c r="AC58" s="55">
        <f t="shared" si="6"/>
        <v>82.2</v>
      </c>
      <c r="AD58" s="1"/>
      <c r="AE58" s="1"/>
      <c r="AF58" s="1"/>
      <c r="AG58" s="270"/>
      <c r="AH58" s="270"/>
      <c r="AI58" s="270"/>
      <c r="AJ58" s="1"/>
      <c r="AK58" s="1"/>
      <c r="AL58" s="1"/>
    </row>
    <row r="59" spans="1:38" ht="12.75">
      <c r="A59" s="105" t="s">
        <v>46</v>
      </c>
      <c r="B59" s="2">
        <v>5</v>
      </c>
      <c r="C59" s="2">
        <v>5</v>
      </c>
      <c r="D59" s="2">
        <v>5</v>
      </c>
      <c r="E59" s="36">
        <v>5</v>
      </c>
      <c r="F59" s="164">
        <v>60</v>
      </c>
      <c r="G59" s="154">
        <v>56</v>
      </c>
      <c r="H59" s="165">
        <f t="shared" si="0"/>
        <v>-4</v>
      </c>
      <c r="I59" s="10">
        <v>1604</v>
      </c>
      <c r="J59" s="2">
        <v>1604</v>
      </c>
      <c r="K59" s="2">
        <v>1604</v>
      </c>
      <c r="L59" s="36">
        <v>1606</v>
      </c>
      <c r="M59" s="164">
        <v>3630</v>
      </c>
      <c r="N59" s="154">
        <v>3628</v>
      </c>
      <c r="O59" s="165">
        <f t="shared" si="1"/>
        <v>-2</v>
      </c>
      <c r="P59" s="10">
        <v>147</v>
      </c>
      <c r="Q59" s="2">
        <v>147</v>
      </c>
      <c r="R59" s="2">
        <v>147</v>
      </c>
      <c r="S59" s="36">
        <v>147</v>
      </c>
      <c r="T59" s="164">
        <v>1410</v>
      </c>
      <c r="U59" s="154">
        <v>1401</v>
      </c>
      <c r="V59" s="165">
        <f t="shared" si="2"/>
        <v>-9</v>
      </c>
      <c r="W59" s="10"/>
      <c r="X59" s="36">
        <v>16</v>
      </c>
      <c r="Y59" s="41">
        <v>5100</v>
      </c>
      <c r="Z59" s="56">
        <f t="shared" si="3"/>
        <v>5100</v>
      </c>
      <c r="AA59" s="293">
        <f t="shared" si="4"/>
        <v>5085</v>
      </c>
      <c r="AB59" s="56">
        <f t="shared" si="5"/>
        <v>-15</v>
      </c>
      <c r="AC59" s="55">
        <f t="shared" si="6"/>
        <v>99.7</v>
      </c>
      <c r="AD59" s="1"/>
      <c r="AE59" s="1"/>
      <c r="AF59" s="1"/>
      <c r="AG59" s="270"/>
      <c r="AH59" s="270"/>
      <c r="AI59" s="270"/>
      <c r="AJ59" s="1"/>
      <c r="AK59" s="1"/>
      <c r="AL59" s="1"/>
    </row>
    <row r="60" spans="1:38" ht="12.75">
      <c r="A60" s="105" t="s">
        <v>20</v>
      </c>
      <c r="B60" s="2">
        <v>87</v>
      </c>
      <c r="C60" s="2">
        <v>87</v>
      </c>
      <c r="D60" s="2">
        <v>87</v>
      </c>
      <c r="E60" s="36">
        <v>88</v>
      </c>
      <c r="F60" s="164">
        <v>480</v>
      </c>
      <c r="G60" s="154">
        <v>477</v>
      </c>
      <c r="H60" s="165">
        <f t="shared" si="0"/>
        <v>-3</v>
      </c>
      <c r="I60" s="10">
        <v>750</v>
      </c>
      <c r="J60" s="2">
        <v>750</v>
      </c>
      <c r="K60" s="2">
        <v>750</v>
      </c>
      <c r="L60" s="36">
        <v>750</v>
      </c>
      <c r="M60" s="164">
        <v>3260</v>
      </c>
      <c r="N60" s="154">
        <v>3256</v>
      </c>
      <c r="O60" s="165">
        <f t="shared" si="1"/>
        <v>-4</v>
      </c>
      <c r="P60" s="10">
        <v>450</v>
      </c>
      <c r="Q60" s="2">
        <v>450</v>
      </c>
      <c r="R60" s="2">
        <v>450</v>
      </c>
      <c r="S60" s="36">
        <v>450</v>
      </c>
      <c r="T60" s="164">
        <v>1150</v>
      </c>
      <c r="U60" s="154">
        <v>1148</v>
      </c>
      <c r="V60" s="165">
        <f t="shared" si="2"/>
        <v>-2</v>
      </c>
      <c r="W60" s="10"/>
      <c r="X60" s="36">
        <v>46</v>
      </c>
      <c r="Y60" s="41">
        <v>4890</v>
      </c>
      <c r="Z60" s="56">
        <f t="shared" si="3"/>
        <v>4890</v>
      </c>
      <c r="AA60" s="293">
        <f t="shared" si="4"/>
        <v>4881</v>
      </c>
      <c r="AB60" s="56">
        <f t="shared" si="5"/>
        <v>-9</v>
      </c>
      <c r="AC60" s="55">
        <f t="shared" si="6"/>
        <v>99.8</v>
      </c>
      <c r="AD60" s="1"/>
      <c r="AE60" s="1"/>
      <c r="AF60" s="1"/>
      <c r="AG60" s="270"/>
      <c r="AH60" s="270"/>
      <c r="AI60" s="270"/>
      <c r="AJ60" s="1"/>
      <c r="AK60" s="1"/>
      <c r="AL60" s="1"/>
    </row>
    <row r="61" spans="1:38" ht="12.75">
      <c r="A61" s="105" t="s">
        <v>37</v>
      </c>
      <c r="B61" s="2">
        <v>15</v>
      </c>
      <c r="C61" s="2">
        <v>68</v>
      </c>
      <c r="D61" s="2">
        <v>68</v>
      </c>
      <c r="E61" s="36">
        <v>68</v>
      </c>
      <c r="F61" s="164">
        <v>850</v>
      </c>
      <c r="G61" s="154">
        <v>834</v>
      </c>
      <c r="H61" s="165">
        <f t="shared" si="0"/>
        <v>-16</v>
      </c>
      <c r="I61" s="10">
        <v>12</v>
      </c>
      <c r="J61" s="2">
        <v>53</v>
      </c>
      <c r="K61" s="2">
        <v>53</v>
      </c>
      <c r="L61" s="36">
        <v>54</v>
      </c>
      <c r="M61" s="164">
        <v>370</v>
      </c>
      <c r="N61" s="154">
        <v>370</v>
      </c>
      <c r="O61" s="165">
        <f t="shared" si="1"/>
        <v>0</v>
      </c>
      <c r="P61" s="10">
        <v>9</v>
      </c>
      <c r="Q61" s="2">
        <v>95</v>
      </c>
      <c r="R61" s="2">
        <v>96</v>
      </c>
      <c r="S61" s="36">
        <v>96</v>
      </c>
      <c r="T61" s="164">
        <v>340</v>
      </c>
      <c r="U61" s="154">
        <v>337</v>
      </c>
      <c r="V61" s="165">
        <f t="shared" si="2"/>
        <v>-3</v>
      </c>
      <c r="W61" s="10"/>
      <c r="X61" s="36">
        <v>5</v>
      </c>
      <c r="Y61" s="41">
        <v>1560</v>
      </c>
      <c r="Z61" s="56">
        <f t="shared" si="3"/>
        <v>1560</v>
      </c>
      <c r="AA61" s="293">
        <f t="shared" si="4"/>
        <v>1541</v>
      </c>
      <c r="AB61" s="56">
        <f t="shared" si="5"/>
        <v>-19</v>
      </c>
      <c r="AC61" s="55">
        <f t="shared" si="6"/>
        <v>98.8</v>
      </c>
      <c r="AD61" s="1"/>
      <c r="AE61" s="1"/>
      <c r="AF61" s="1"/>
      <c r="AG61" s="270"/>
      <c r="AH61" s="270"/>
      <c r="AI61" s="270"/>
      <c r="AJ61" s="1"/>
      <c r="AK61" s="1"/>
      <c r="AL61" s="1"/>
    </row>
    <row r="62" spans="1:38" ht="12.75">
      <c r="A62" s="105" t="s">
        <v>36</v>
      </c>
      <c r="B62" s="8"/>
      <c r="C62" s="8"/>
      <c r="D62" s="8"/>
      <c r="E62" s="34"/>
      <c r="F62" s="164">
        <f>E62+D62+C62+B62</f>
        <v>0</v>
      </c>
      <c r="G62" s="155">
        <v>0</v>
      </c>
      <c r="H62" s="165">
        <f t="shared" si="0"/>
        <v>0</v>
      </c>
      <c r="I62" s="11"/>
      <c r="J62" s="8"/>
      <c r="K62" s="8"/>
      <c r="L62" s="34"/>
      <c r="M62" s="164">
        <f>L62+K62+J62+I62</f>
        <v>0</v>
      </c>
      <c r="N62" s="155">
        <v>0</v>
      </c>
      <c r="O62" s="165">
        <f t="shared" si="1"/>
        <v>0</v>
      </c>
      <c r="P62" s="11"/>
      <c r="Q62" s="8"/>
      <c r="R62" s="8"/>
      <c r="S62" s="34"/>
      <c r="T62" s="164">
        <f>Y62-M62-F62</f>
        <v>0</v>
      </c>
      <c r="U62" s="155">
        <v>0</v>
      </c>
      <c r="V62" s="165">
        <f t="shared" si="2"/>
        <v>0</v>
      </c>
      <c r="W62" s="10"/>
      <c r="X62" s="36">
        <v>0</v>
      </c>
      <c r="Y62" s="41">
        <v>0</v>
      </c>
      <c r="Z62" s="56">
        <f t="shared" si="3"/>
        <v>0</v>
      </c>
      <c r="AA62" s="293">
        <f t="shared" si="4"/>
        <v>0</v>
      </c>
      <c r="AB62" s="56">
        <f t="shared" si="5"/>
        <v>0</v>
      </c>
      <c r="AC62" s="55"/>
      <c r="AD62" s="1"/>
      <c r="AE62" s="1"/>
      <c r="AF62" s="1"/>
      <c r="AG62" s="270"/>
      <c r="AH62" s="270"/>
      <c r="AI62" s="270"/>
      <c r="AJ62" s="1"/>
      <c r="AK62" s="1"/>
      <c r="AL62" s="1"/>
    </row>
    <row r="63" spans="1:38" ht="25.5">
      <c r="A63" s="106" t="s">
        <v>35</v>
      </c>
      <c r="B63" s="8"/>
      <c r="C63" s="8"/>
      <c r="D63" s="2">
        <v>63</v>
      </c>
      <c r="E63" s="36">
        <v>61</v>
      </c>
      <c r="F63" s="164">
        <v>0</v>
      </c>
      <c r="G63" s="154">
        <v>0</v>
      </c>
      <c r="H63" s="165">
        <f t="shared" si="0"/>
        <v>0</v>
      </c>
      <c r="I63" s="11"/>
      <c r="J63" s="8"/>
      <c r="K63" s="2">
        <v>56</v>
      </c>
      <c r="L63" s="36">
        <v>44</v>
      </c>
      <c r="M63" s="164">
        <v>0</v>
      </c>
      <c r="N63" s="154">
        <v>0</v>
      </c>
      <c r="O63" s="165">
        <f t="shared" si="1"/>
        <v>0</v>
      </c>
      <c r="P63" s="11"/>
      <c r="Q63" s="8"/>
      <c r="R63" s="2">
        <v>61</v>
      </c>
      <c r="S63" s="36">
        <v>58</v>
      </c>
      <c r="T63" s="164">
        <v>0</v>
      </c>
      <c r="U63" s="154">
        <v>0</v>
      </c>
      <c r="V63" s="165">
        <f t="shared" si="2"/>
        <v>0</v>
      </c>
      <c r="W63" s="10"/>
      <c r="X63" s="36">
        <v>0</v>
      </c>
      <c r="Y63" s="41">
        <v>0</v>
      </c>
      <c r="Z63" s="56">
        <f t="shared" si="3"/>
        <v>0</v>
      </c>
      <c r="AA63" s="293">
        <f t="shared" si="4"/>
        <v>0</v>
      </c>
      <c r="AB63" s="56">
        <f t="shared" si="5"/>
        <v>0</v>
      </c>
      <c r="AC63" s="55"/>
      <c r="AD63" s="1"/>
      <c r="AE63" s="1"/>
      <c r="AF63" s="1"/>
      <c r="AG63" s="270"/>
      <c r="AH63" s="270"/>
      <c r="AI63" s="270"/>
      <c r="AJ63" s="1"/>
      <c r="AK63" s="1"/>
      <c r="AL63" s="1"/>
    </row>
    <row r="64" spans="1:38" ht="12.75">
      <c r="A64" s="105" t="s">
        <v>18</v>
      </c>
      <c r="B64" s="2">
        <v>38</v>
      </c>
      <c r="C64" s="2">
        <v>34</v>
      </c>
      <c r="D64" s="2">
        <v>34</v>
      </c>
      <c r="E64" s="36">
        <v>34</v>
      </c>
      <c r="F64" s="164">
        <v>187</v>
      </c>
      <c r="G64" s="154">
        <v>187</v>
      </c>
      <c r="H64" s="165">
        <f t="shared" si="0"/>
        <v>0</v>
      </c>
      <c r="I64" s="10">
        <v>877</v>
      </c>
      <c r="J64" s="2">
        <v>350</v>
      </c>
      <c r="K64" s="2">
        <v>350</v>
      </c>
      <c r="L64" s="36">
        <v>349</v>
      </c>
      <c r="M64" s="164">
        <v>3412</v>
      </c>
      <c r="N64" s="154">
        <v>3412</v>
      </c>
      <c r="O64" s="165">
        <f t="shared" si="1"/>
        <v>0</v>
      </c>
      <c r="P64" s="10">
        <v>566</v>
      </c>
      <c r="Q64" s="2">
        <v>289</v>
      </c>
      <c r="R64" s="2">
        <v>289</v>
      </c>
      <c r="S64" s="36">
        <v>290</v>
      </c>
      <c r="T64" s="164">
        <v>1910</v>
      </c>
      <c r="U64" s="154">
        <v>1902</v>
      </c>
      <c r="V64" s="165">
        <f t="shared" si="2"/>
        <v>-8</v>
      </c>
      <c r="W64" s="10"/>
      <c r="X64" s="36">
        <v>56</v>
      </c>
      <c r="Y64" s="41">
        <v>5509</v>
      </c>
      <c r="Z64" s="56">
        <f t="shared" si="3"/>
        <v>5509</v>
      </c>
      <c r="AA64" s="293">
        <f t="shared" si="4"/>
        <v>5501</v>
      </c>
      <c r="AB64" s="56">
        <f t="shared" si="5"/>
        <v>-8</v>
      </c>
      <c r="AC64" s="55">
        <f t="shared" si="6"/>
        <v>99.9</v>
      </c>
      <c r="AD64" s="1"/>
      <c r="AE64" s="1"/>
      <c r="AF64" s="1"/>
      <c r="AG64" s="270"/>
      <c r="AH64" s="270"/>
      <c r="AI64" s="270"/>
      <c r="AJ64" s="1"/>
      <c r="AK64" s="1"/>
      <c r="AL64" s="1"/>
    </row>
    <row r="65" spans="1:38" ht="12.75">
      <c r="A65" s="105" t="s">
        <v>21</v>
      </c>
      <c r="B65" s="2">
        <v>750</v>
      </c>
      <c r="C65" s="2">
        <v>750</v>
      </c>
      <c r="D65" s="2">
        <v>758</v>
      </c>
      <c r="E65" s="36">
        <v>780</v>
      </c>
      <c r="F65" s="164">
        <v>3200</v>
      </c>
      <c r="G65" s="154">
        <v>3171</v>
      </c>
      <c r="H65" s="165">
        <f t="shared" si="0"/>
        <v>-29</v>
      </c>
      <c r="I65" s="10">
        <v>390</v>
      </c>
      <c r="J65" s="2">
        <v>390</v>
      </c>
      <c r="K65" s="2">
        <v>390</v>
      </c>
      <c r="L65" s="36">
        <v>390</v>
      </c>
      <c r="M65" s="164">
        <v>2080</v>
      </c>
      <c r="N65" s="154">
        <v>2071</v>
      </c>
      <c r="O65" s="165">
        <f t="shared" si="1"/>
        <v>-9</v>
      </c>
      <c r="P65" s="10">
        <v>480</v>
      </c>
      <c r="Q65" s="2">
        <v>480</v>
      </c>
      <c r="R65" s="2">
        <v>480</v>
      </c>
      <c r="S65" s="36">
        <v>480</v>
      </c>
      <c r="T65" s="164">
        <v>2360</v>
      </c>
      <c r="U65" s="154">
        <v>2356</v>
      </c>
      <c r="V65" s="165">
        <f t="shared" si="2"/>
        <v>-4</v>
      </c>
      <c r="W65" s="10"/>
      <c r="X65" s="36">
        <v>48</v>
      </c>
      <c r="Y65" s="41">
        <v>7640</v>
      </c>
      <c r="Z65" s="56">
        <f t="shared" si="3"/>
        <v>7640</v>
      </c>
      <c r="AA65" s="293">
        <f t="shared" si="4"/>
        <v>7598</v>
      </c>
      <c r="AB65" s="56">
        <f t="shared" si="5"/>
        <v>-42</v>
      </c>
      <c r="AC65" s="55">
        <f t="shared" si="6"/>
        <v>99.5</v>
      </c>
      <c r="AD65" s="1"/>
      <c r="AE65" s="1"/>
      <c r="AF65" s="1"/>
      <c r="AG65" s="270"/>
      <c r="AH65" s="270"/>
      <c r="AI65" s="270"/>
      <c r="AJ65" s="1"/>
      <c r="AK65" s="1"/>
      <c r="AL65" s="1"/>
    </row>
    <row r="66" spans="1:38" ht="12.75">
      <c r="A66" s="105" t="s">
        <v>22</v>
      </c>
      <c r="B66" s="2">
        <v>219</v>
      </c>
      <c r="C66" s="2">
        <v>220</v>
      </c>
      <c r="D66" s="2">
        <v>215</v>
      </c>
      <c r="E66" s="36">
        <v>210</v>
      </c>
      <c r="F66" s="164">
        <v>914</v>
      </c>
      <c r="G66" s="154">
        <v>911</v>
      </c>
      <c r="H66" s="165">
        <f t="shared" si="0"/>
        <v>-3</v>
      </c>
      <c r="I66" s="10">
        <v>160</v>
      </c>
      <c r="J66" s="2">
        <v>105</v>
      </c>
      <c r="K66" s="2">
        <v>80</v>
      </c>
      <c r="L66" s="36">
        <v>59</v>
      </c>
      <c r="M66" s="164">
        <v>780</v>
      </c>
      <c r="N66" s="154">
        <v>778</v>
      </c>
      <c r="O66" s="165">
        <f t="shared" si="1"/>
        <v>-2</v>
      </c>
      <c r="P66" s="10">
        <v>127</v>
      </c>
      <c r="Q66" s="2">
        <v>150</v>
      </c>
      <c r="R66" s="2">
        <v>80</v>
      </c>
      <c r="S66" s="36">
        <v>91</v>
      </c>
      <c r="T66" s="164">
        <v>560</v>
      </c>
      <c r="U66" s="154">
        <v>560</v>
      </c>
      <c r="V66" s="165">
        <f t="shared" si="2"/>
        <v>0</v>
      </c>
      <c r="W66" s="10"/>
      <c r="X66" s="36">
        <v>-21</v>
      </c>
      <c r="Y66" s="41">
        <v>2254</v>
      </c>
      <c r="Z66" s="56">
        <f t="shared" si="3"/>
        <v>2254</v>
      </c>
      <c r="AA66" s="293">
        <f t="shared" si="4"/>
        <v>2249</v>
      </c>
      <c r="AB66" s="56">
        <f t="shared" si="5"/>
        <v>-5</v>
      </c>
      <c r="AC66" s="55">
        <f t="shared" si="6"/>
        <v>99.8</v>
      </c>
      <c r="AD66" s="1"/>
      <c r="AE66" s="1"/>
      <c r="AF66" s="1"/>
      <c r="AG66" s="270"/>
      <c r="AH66" s="270"/>
      <c r="AI66" s="270"/>
      <c r="AJ66" s="1"/>
      <c r="AK66" s="1"/>
      <c r="AL66" s="1"/>
    </row>
    <row r="67" spans="1:38" ht="12.75">
      <c r="A67" s="105" t="s">
        <v>23</v>
      </c>
      <c r="B67" s="8">
        <v>0</v>
      </c>
      <c r="C67" s="8">
        <v>900</v>
      </c>
      <c r="D67" s="8">
        <v>875</v>
      </c>
      <c r="E67" s="34">
        <v>900</v>
      </c>
      <c r="F67" s="164">
        <v>2110</v>
      </c>
      <c r="G67" s="155">
        <v>2109</v>
      </c>
      <c r="H67" s="165">
        <f t="shared" si="0"/>
        <v>-1</v>
      </c>
      <c r="I67" s="11">
        <v>0</v>
      </c>
      <c r="J67" s="8">
        <v>28</v>
      </c>
      <c r="K67" s="8">
        <v>29</v>
      </c>
      <c r="L67" s="34">
        <v>30</v>
      </c>
      <c r="M67" s="164">
        <v>40</v>
      </c>
      <c r="N67" s="155">
        <v>34</v>
      </c>
      <c r="O67" s="165">
        <f t="shared" si="1"/>
        <v>-6</v>
      </c>
      <c r="P67" s="11">
        <v>0</v>
      </c>
      <c r="Q67" s="8">
        <v>290</v>
      </c>
      <c r="R67" s="8">
        <v>277</v>
      </c>
      <c r="S67" s="34">
        <v>290</v>
      </c>
      <c r="T67" s="164">
        <v>220</v>
      </c>
      <c r="U67" s="155">
        <v>218</v>
      </c>
      <c r="V67" s="165">
        <f t="shared" si="2"/>
        <v>-2</v>
      </c>
      <c r="W67" s="10"/>
      <c r="X67" s="36">
        <v>17</v>
      </c>
      <c r="Y67" s="41">
        <v>2370</v>
      </c>
      <c r="Z67" s="56">
        <f t="shared" si="3"/>
        <v>2370</v>
      </c>
      <c r="AA67" s="293">
        <f t="shared" si="4"/>
        <v>2361</v>
      </c>
      <c r="AB67" s="56">
        <f t="shared" si="5"/>
        <v>-9</v>
      </c>
      <c r="AC67" s="55">
        <f t="shared" si="6"/>
        <v>99.6</v>
      </c>
      <c r="AD67" s="1"/>
      <c r="AE67" s="1"/>
      <c r="AF67" s="1"/>
      <c r="AG67" s="270"/>
      <c r="AH67" s="270"/>
      <c r="AI67" s="270"/>
      <c r="AJ67" s="1"/>
      <c r="AK67" s="1"/>
      <c r="AL67" s="1"/>
    </row>
    <row r="68" spans="1:38" ht="12.75">
      <c r="A68" s="105" t="s">
        <v>45</v>
      </c>
      <c r="B68" s="8"/>
      <c r="C68" s="8"/>
      <c r="D68" s="8"/>
      <c r="E68" s="34"/>
      <c r="F68" s="164">
        <f>E68+D68+C68+B68</f>
        <v>0</v>
      </c>
      <c r="G68" s="155">
        <v>0</v>
      </c>
      <c r="H68" s="165">
        <f t="shared" si="0"/>
        <v>0</v>
      </c>
      <c r="I68" s="11"/>
      <c r="J68" s="8"/>
      <c r="K68" s="8"/>
      <c r="L68" s="34"/>
      <c r="M68" s="164">
        <f>L68+K68+J68+I68</f>
        <v>0</v>
      </c>
      <c r="N68" s="155">
        <v>0</v>
      </c>
      <c r="O68" s="165">
        <f t="shared" si="1"/>
        <v>0</v>
      </c>
      <c r="P68" s="11"/>
      <c r="Q68" s="8"/>
      <c r="R68" s="8"/>
      <c r="S68" s="34"/>
      <c r="T68" s="164">
        <f>Y68-M68-F68</f>
        <v>0</v>
      </c>
      <c r="U68" s="155">
        <v>0</v>
      </c>
      <c r="V68" s="165">
        <f t="shared" si="2"/>
        <v>0</v>
      </c>
      <c r="W68" s="10"/>
      <c r="X68" s="36">
        <v>0</v>
      </c>
      <c r="Y68" s="41">
        <v>0</v>
      </c>
      <c r="Z68" s="56">
        <f t="shared" si="3"/>
        <v>0</v>
      </c>
      <c r="AA68" s="293">
        <f t="shared" si="4"/>
        <v>0</v>
      </c>
      <c r="AB68" s="56">
        <f t="shared" si="5"/>
        <v>0</v>
      </c>
      <c r="AC68" s="55"/>
      <c r="AD68" s="1"/>
      <c r="AE68" s="1"/>
      <c r="AF68" s="1"/>
      <c r="AG68" s="270"/>
      <c r="AH68" s="270"/>
      <c r="AI68" s="270"/>
      <c r="AJ68" s="1"/>
      <c r="AK68" s="1"/>
      <c r="AL68" s="1"/>
    </row>
    <row r="69" spans="1:38" ht="13.5" thickBot="1">
      <c r="A69" s="107" t="s">
        <v>19</v>
      </c>
      <c r="B69" s="2">
        <v>1</v>
      </c>
      <c r="C69" s="2">
        <v>6</v>
      </c>
      <c r="D69" s="2">
        <v>7</v>
      </c>
      <c r="E69" s="36">
        <v>6</v>
      </c>
      <c r="F69" s="166">
        <v>55</v>
      </c>
      <c r="G69" s="159">
        <v>52</v>
      </c>
      <c r="H69" s="160">
        <f t="shared" si="0"/>
        <v>-3</v>
      </c>
      <c r="I69" s="10">
        <v>104</v>
      </c>
      <c r="J69" s="2">
        <v>304</v>
      </c>
      <c r="K69" s="2">
        <v>304</v>
      </c>
      <c r="L69" s="36">
        <v>305</v>
      </c>
      <c r="M69" s="166">
        <v>555</v>
      </c>
      <c r="N69" s="159">
        <v>554</v>
      </c>
      <c r="O69" s="160">
        <f t="shared" si="1"/>
        <v>-1</v>
      </c>
      <c r="P69" s="10">
        <v>111</v>
      </c>
      <c r="Q69" s="2">
        <v>189</v>
      </c>
      <c r="R69" s="2">
        <v>189</v>
      </c>
      <c r="S69" s="36">
        <v>190</v>
      </c>
      <c r="T69" s="166">
        <v>415</v>
      </c>
      <c r="U69" s="159">
        <v>412</v>
      </c>
      <c r="V69" s="160">
        <f t="shared" si="2"/>
        <v>-3</v>
      </c>
      <c r="W69" s="10"/>
      <c r="X69" s="36">
        <v>36</v>
      </c>
      <c r="Y69" s="66">
        <v>1025</v>
      </c>
      <c r="Z69" s="123">
        <f t="shared" si="3"/>
        <v>1025</v>
      </c>
      <c r="AA69" s="294">
        <f t="shared" si="4"/>
        <v>1018</v>
      </c>
      <c r="AB69" s="123">
        <f t="shared" si="5"/>
        <v>-7</v>
      </c>
      <c r="AC69" s="65">
        <f t="shared" si="6"/>
        <v>99.3</v>
      </c>
      <c r="AD69" s="1"/>
      <c r="AE69" s="1"/>
      <c r="AF69" s="1"/>
      <c r="AG69" s="270"/>
      <c r="AH69" s="270"/>
      <c r="AI69" s="270"/>
      <c r="AJ69" s="1"/>
      <c r="AK69" s="1"/>
      <c r="AL69" s="1"/>
    </row>
    <row r="70" spans="1:38" ht="13.5" thickBot="1">
      <c r="A70" s="108" t="s">
        <v>14</v>
      </c>
      <c r="B70" s="33">
        <f aca="true" t="shared" si="7" ref="B70:S70">SUM(B6:B69)</f>
        <v>83852.00333333333</v>
      </c>
      <c r="C70" s="33">
        <f t="shared" si="7"/>
        <v>82367.33</v>
      </c>
      <c r="D70" s="33">
        <f t="shared" si="7"/>
        <v>92692.33666666666</v>
      </c>
      <c r="E70" s="33">
        <f t="shared" si="7"/>
        <v>113586.66666666666</v>
      </c>
      <c r="F70" s="79">
        <f>SUM(F6:F69)</f>
        <v>335127</v>
      </c>
      <c r="G70" s="79">
        <f>SUM(G6:G69)</f>
        <v>334858</v>
      </c>
      <c r="H70" s="79">
        <f>SUM(H6:H69)</f>
        <v>-269</v>
      </c>
      <c r="I70" s="33">
        <f t="shared" si="7"/>
        <v>99442.00333333333</v>
      </c>
      <c r="J70" s="33">
        <f t="shared" si="7"/>
        <v>95309.33</v>
      </c>
      <c r="K70" s="33">
        <f t="shared" si="7"/>
        <v>106712.33666666666</v>
      </c>
      <c r="L70" s="33">
        <f t="shared" si="7"/>
        <v>123078.66666666666</v>
      </c>
      <c r="M70" s="79">
        <f>SUM(M6:M69)</f>
        <v>354259</v>
      </c>
      <c r="N70" s="79">
        <f>SUM(N6:N69)</f>
        <v>354074</v>
      </c>
      <c r="O70" s="79">
        <f>SUM(O6:O69)</f>
        <v>-185</v>
      </c>
      <c r="P70" s="33">
        <f t="shared" si="7"/>
        <v>101196.00333333333</v>
      </c>
      <c r="Q70" s="33">
        <f t="shared" si="7"/>
        <v>100342.33</v>
      </c>
      <c r="R70" s="33">
        <f t="shared" si="7"/>
        <v>121283.33666666666</v>
      </c>
      <c r="S70" s="33">
        <f t="shared" si="7"/>
        <v>174343.6666666667</v>
      </c>
      <c r="T70" s="79">
        <f aca="true" t="shared" si="8" ref="T70:AB70">SUM(T6:T69)</f>
        <v>348218</v>
      </c>
      <c r="U70" s="79">
        <f t="shared" si="8"/>
        <v>347960</v>
      </c>
      <c r="V70" s="79">
        <f t="shared" si="8"/>
        <v>-258</v>
      </c>
      <c r="W70" s="33">
        <f t="shared" si="8"/>
        <v>0</v>
      </c>
      <c r="X70" s="33">
        <f t="shared" si="8"/>
        <v>12047</v>
      </c>
      <c r="Y70" s="79">
        <f t="shared" si="8"/>
        <v>1037604</v>
      </c>
      <c r="Z70" s="79">
        <f t="shared" si="8"/>
        <v>1037604</v>
      </c>
      <c r="AA70" s="295">
        <f t="shared" si="8"/>
        <v>1036892</v>
      </c>
      <c r="AB70" s="300">
        <f t="shared" si="8"/>
        <v>-712</v>
      </c>
      <c r="AC70" s="302">
        <f>ROUND(AA70/Y70*100,1)</f>
        <v>99.9</v>
      </c>
      <c r="AD70" s="291"/>
      <c r="AE70" s="291"/>
      <c r="AF70" s="291"/>
      <c r="AG70" s="291"/>
      <c r="AH70" s="291"/>
      <c r="AI70" s="291"/>
      <c r="AJ70" s="291"/>
      <c r="AK70" s="291"/>
      <c r="AL70" s="1"/>
    </row>
    <row r="71" spans="30:38" ht="12.75">
      <c r="AD71" s="4"/>
      <c r="AE71" s="1"/>
      <c r="AF71" s="1"/>
      <c r="AG71" s="4"/>
      <c r="AH71" s="1"/>
      <c r="AI71" s="1"/>
      <c r="AJ71" s="1"/>
      <c r="AK71" s="1"/>
      <c r="AL71" s="1"/>
    </row>
    <row r="72" spans="6:38" ht="12.75">
      <c r="F72" s="50">
        <f>F70+M70+T70</f>
        <v>1037604</v>
      </c>
      <c r="AD72" s="1"/>
      <c r="AE72" s="1"/>
      <c r="AF72" s="1"/>
      <c r="AG72" s="1"/>
      <c r="AH72" s="1"/>
      <c r="AI72" s="1"/>
      <c r="AJ72" s="1"/>
      <c r="AK72" s="1"/>
      <c r="AL72" s="1"/>
    </row>
  </sheetData>
  <mergeCells count="7">
    <mergeCell ref="A2:A5"/>
    <mergeCell ref="AD3:AF3"/>
    <mergeCell ref="B3:S3"/>
    <mergeCell ref="W2:X2"/>
    <mergeCell ref="B2:H2"/>
    <mergeCell ref="I2:O2"/>
    <mergeCell ref="P2:V2"/>
  </mergeCells>
  <printOptions/>
  <pageMargins left="0.1968503937007874" right="0" top="0" bottom="0" header="0" footer="0"/>
  <pageSetup fitToHeight="2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K82"/>
  <sheetViews>
    <sheetView zoomScale="90" zoomScaleNormal="90" workbookViewId="0" topLeftCell="A28">
      <pane xSplit="5" topLeftCell="F1" activePane="topRight" state="frozen"/>
      <selection pane="topLeft" activeCell="A1" sqref="A1"/>
      <selection pane="topRight" activeCell="Y16" sqref="Y16"/>
    </sheetView>
  </sheetViews>
  <sheetFormatPr defaultColWidth="9.00390625" defaultRowHeight="12.75"/>
  <cols>
    <col min="1" max="1" width="57.125" style="0" customWidth="1"/>
    <col min="2" max="5" width="9.125" style="0" hidden="1" customWidth="1"/>
    <col min="7" max="8" width="7.875" style="0" customWidth="1"/>
    <col min="9" max="12" width="9.125" style="0" hidden="1" customWidth="1"/>
    <col min="13" max="13" width="8.25390625" style="0" bestFit="1" customWidth="1"/>
    <col min="14" max="15" width="8.25390625" style="0" customWidth="1"/>
    <col min="16" max="19" width="9.125" style="0" hidden="1" customWidth="1"/>
    <col min="20" max="20" width="8.25390625" style="0" bestFit="1" customWidth="1"/>
    <col min="21" max="22" width="8.00390625" style="0" customWidth="1"/>
    <col min="23" max="23" width="5.00390625" style="0" hidden="1" customWidth="1"/>
    <col min="24" max="24" width="7.25390625" style="0" hidden="1" customWidth="1"/>
    <col min="25" max="25" width="11.25390625" style="0" customWidth="1"/>
    <col min="26" max="27" width="9.875" style="0" bestFit="1" customWidth="1"/>
    <col min="28" max="28" width="9.00390625" style="0" customWidth="1"/>
    <col min="29" max="29" width="8.375" style="0" customWidth="1"/>
    <col min="36" max="36" width="7.75390625" style="0" customWidth="1"/>
  </cols>
  <sheetData>
    <row r="1" ht="13.5" thickBot="1"/>
    <row r="2" spans="1:37" ht="56.25" customHeight="1">
      <c r="A2" s="327" t="s">
        <v>0</v>
      </c>
      <c r="B2" s="330" t="s">
        <v>1</v>
      </c>
      <c r="C2" s="330"/>
      <c r="D2" s="330"/>
      <c r="E2" s="330"/>
      <c r="F2" s="330"/>
      <c r="G2" s="330"/>
      <c r="H2" s="330"/>
      <c r="I2" s="330" t="s">
        <v>100</v>
      </c>
      <c r="J2" s="330"/>
      <c r="K2" s="330"/>
      <c r="L2" s="330"/>
      <c r="M2" s="330"/>
      <c r="N2" s="330"/>
      <c r="O2" s="330"/>
      <c r="P2" s="330" t="s">
        <v>3</v>
      </c>
      <c r="Q2" s="330"/>
      <c r="R2" s="330"/>
      <c r="S2" s="330"/>
      <c r="T2" s="330"/>
      <c r="U2" s="330"/>
      <c r="V2" s="330"/>
      <c r="W2" s="330" t="s">
        <v>93</v>
      </c>
      <c r="X2" s="330"/>
      <c r="Y2" s="81"/>
      <c r="Z2" s="96"/>
      <c r="AA2" s="266"/>
      <c r="AB2" s="53"/>
      <c r="AC2" s="54"/>
      <c r="AD2" s="268"/>
      <c r="AE2" s="268"/>
      <c r="AF2" s="268"/>
      <c r="AG2" s="1"/>
      <c r="AH2" s="1"/>
      <c r="AI2" s="1"/>
      <c r="AJ2" s="1"/>
      <c r="AK2" s="1"/>
    </row>
    <row r="3" spans="1:37" ht="13.5" thickBot="1">
      <c r="A3" s="328"/>
      <c r="B3" s="341" t="s">
        <v>10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170"/>
      <c r="U3" s="170"/>
      <c r="V3" s="170"/>
      <c r="W3" s="341" t="s">
        <v>30</v>
      </c>
      <c r="X3" s="341"/>
      <c r="Y3" s="171"/>
      <c r="Z3" s="172"/>
      <c r="AA3" s="303"/>
      <c r="AB3" s="307"/>
      <c r="AC3" s="308"/>
      <c r="AD3" s="340"/>
      <c r="AE3" s="340"/>
      <c r="AF3" s="340"/>
      <c r="AG3" s="1"/>
      <c r="AH3" s="1"/>
      <c r="AI3" s="1"/>
      <c r="AJ3" s="1"/>
      <c r="AK3" s="1"/>
    </row>
    <row r="4" spans="1:37" ht="38.25">
      <c r="A4" s="328"/>
      <c r="B4" s="8" t="s">
        <v>4</v>
      </c>
      <c r="C4" s="8" t="s">
        <v>5</v>
      </c>
      <c r="D4" s="8" t="s">
        <v>6</v>
      </c>
      <c r="E4" s="8" t="s">
        <v>7</v>
      </c>
      <c r="F4" s="91" t="s">
        <v>91</v>
      </c>
      <c r="G4" s="91" t="s">
        <v>91</v>
      </c>
      <c r="H4" s="93" t="s">
        <v>94</v>
      </c>
      <c r="I4" s="8" t="s">
        <v>4</v>
      </c>
      <c r="J4" s="8" t="s">
        <v>5</v>
      </c>
      <c r="K4" s="8" t="s">
        <v>6</v>
      </c>
      <c r="L4" s="8" t="s">
        <v>7</v>
      </c>
      <c r="M4" s="91" t="s">
        <v>91</v>
      </c>
      <c r="N4" s="91" t="s">
        <v>91</v>
      </c>
      <c r="O4" s="93" t="s">
        <v>94</v>
      </c>
      <c r="P4" s="8" t="s">
        <v>4</v>
      </c>
      <c r="Q4" s="8" t="s">
        <v>5</v>
      </c>
      <c r="R4" s="8" t="s">
        <v>6</v>
      </c>
      <c r="S4" s="8" t="s">
        <v>7</v>
      </c>
      <c r="T4" s="91" t="s">
        <v>91</v>
      </c>
      <c r="U4" s="91" t="s">
        <v>91</v>
      </c>
      <c r="V4" s="93" t="s">
        <v>94</v>
      </c>
      <c r="W4" s="91" t="s">
        <v>91</v>
      </c>
      <c r="X4" s="91" t="s">
        <v>91</v>
      </c>
      <c r="Y4" s="249" t="s">
        <v>101</v>
      </c>
      <c r="Z4" s="230" t="s">
        <v>92</v>
      </c>
      <c r="AA4" s="46" t="s">
        <v>92</v>
      </c>
      <c r="AB4" s="298" t="s">
        <v>94</v>
      </c>
      <c r="AC4" s="55"/>
      <c r="AD4" s="269"/>
      <c r="AE4" s="269"/>
      <c r="AF4" s="269"/>
      <c r="AG4" s="1"/>
      <c r="AH4" s="1"/>
      <c r="AI4" s="1"/>
      <c r="AJ4" s="1"/>
      <c r="AK4" s="1"/>
    </row>
    <row r="5" spans="1:37" ht="39" thickBot="1">
      <c r="A5" s="328"/>
      <c r="B5" s="8" t="s">
        <v>15</v>
      </c>
      <c r="C5" s="8" t="s">
        <v>15</v>
      </c>
      <c r="D5" s="8" t="s">
        <v>15</v>
      </c>
      <c r="E5" s="8" t="s">
        <v>15</v>
      </c>
      <c r="F5" s="110" t="s">
        <v>88</v>
      </c>
      <c r="G5" s="110" t="s">
        <v>89</v>
      </c>
      <c r="H5" s="111" t="s">
        <v>95</v>
      </c>
      <c r="I5" s="8" t="s">
        <v>15</v>
      </c>
      <c r="J5" s="8" t="s">
        <v>15</v>
      </c>
      <c r="K5" s="8" t="s">
        <v>15</v>
      </c>
      <c r="L5" s="8" t="s">
        <v>15</v>
      </c>
      <c r="M5" s="110" t="s">
        <v>88</v>
      </c>
      <c r="N5" s="110" t="s">
        <v>89</v>
      </c>
      <c r="O5" s="111" t="s">
        <v>95</v>
      </c>
      <c r="P5" s="8" t="s">
        <v>15</v>
      </c>
      <c r="Q5" s="8" t="s">
        <v>15</v>
      </c>
      <c r="R5" s="8" t="s">
        <v>15</v>
      </c>
      <c r="S5" s="8" t="s">
        <v>15</v>
      </c>
      <c r="T5" s="110" t="s">
        <v>88</v>
      </c>
      <c r="U5" s="110" t="s">
        <v>89</v>
      </c>
      <c r="V5" s="111" t="s">
        <v>95</v>
      </c>
      <c r="W5" s="91" t="s">
        <v>88</v>
      </c>
      <c r="X5" s="91" t="s">
        <v>89</v>
      </c>
      <c r="Y5" s="248" t="s">
        <v>104</v>
      </c>
      <c r="Z5" s="246" t="s">
        <v>102</v>
      </c>
      <c r="AA5" s="283" t="s">
        <v>103</v>
      </c>
      <c r="AB5" s="126" t="s">
        <v>95</v>
      </c>
      <c r="AC5" s="18" t="s">
        <v>96</v>
      </c>
      <c r="AD5" s="269"/>
      <c r="AE5" s="269"/>
      <c r="AF5" s="269"/>
      <c r="AG5" s="1"/>
      <c r="AH5" s="1"/>
      <c r="AI5" s="1"/>
      <c r="AJ5" s="1"/>
      <c r="AK5" s="1"/>
    </row>
    <row r="6" spans="1:37" ht="12.75">
      <c r="A6" s="97" t="s">
        <v>41</v>
      </c>
      <c r="B6" s="2">
        <v>7311</v>
      </c>
      <c r="C6" s="2">
        <v>7376</v>
      </c>
      <c r="D6" s="2">
        <v>7290</v>
      </c>
      <c r="E6" s="36">
        <v>1771</v>
      </c>
      <c r="F6" s="182">
        <v>32370</v>
      </c>
      <c r="G6" s="183">
        <v>32368</v>
      </c>
      <c r="H6" s="184">
        <f>G6-F6</f>
        <v>-2</v>
      </c>
      <c r="I6" s="10">
        <v>5382</v>
      </c>
      <c r="J6" s="2">
        <v>5426</v>
      </c>
      <c r="K6" s="2">
        <v>5310</v>
      </c>
      <c r="L6" s="36">
        <v>1363</v>
      </c>
      <c r="M6" s="182">
        <v>24760</v>
      </c>
      <c r="N6" s="183">
        <v>24759.58</v>
      </c>
      <c r="O6" s="184">
        <f>N6-M6</f>
        <v>-0.41999999999825377</v>
      </c>
      <c r="P6" s="10">
        <v>7556</v>
      </c>
      <c r="Q6" s="2">
        <v>7590</v>
      </c>
      <c r="R6" s="2">
        <v>7567</v>
      </c>
      <c r="S6" s="36">
        <v>2183</v>
      </c>
      <c r="T6" s="182">
        <v>33225</v>
      </c>
      <c r="U6" s="183">
        <v>33224.05</v>
      </c>
      <c r="V6" s="184">
        <f>U6-T6</f>
        <v>-0.9499999999970896</v>
      </c>
      <c r="W6" s="10"/>
      <c r="X6" s="36">
        <v>1216.14</v>
      </c>
      <c r="Y6" s="63">
        <v>90355</v>
      </c>
      <c r="Z6" s="121">
        <f>F6+M6+T6</f>
        <v>90355</v>
      </c>
      <c r="AA6" s="292">
        <f>G6+N6+U6</f>
        <v>90351.63</v>
      </c>
      <c r="AB6" s="310">
        <f>AA6-Z6</f>
        <v>-3.3699999999953434</v>
      </c>
      <c r="AC6" s="311">
        <f>ROUND(AA6/Z6*100,1)</f>
        <v>100</v>
      </c>
      <c r="AD6" s="1"/>
      <c r="AE6" s="1"/>
      <c r="AF6" s="1"/>
      <c r="AG6" s="270"/>
      <c r="AH6" s="304"/>
      <c r="AI6" s="304"/>
      <c r="AJ6" s="4"/>
      <c r="AK6" s="1"/>
    </row>
    <row r="7" spans="1:37" ht="12.75">
      <c r="A7" s="98" t="s">
        <v>49</v>
      </c>
      <c r="B7" s="2">
        <v>861</v>
      </c>
      <c r="C7" s="2">
        <v>957</v>
      </c>
      <c r="D7" s="2">
        <v>954</v>
      </c>
      <c r="E7" s="36">
        <v>1062</v>
      </c>
      <c r="F7" s="185">
        <v>895</v>
      </c>
      <c r="G7" s="173">
        <v>891</v>
      </c>
      <c r="H7" s="186">
        <f aca="true" t="shared" si="0" ref="H7:H69">G7-F7</f>
        <v>-4</v>
      </c>
      <c r="I7" s="10">
        <v>667</v>
      </c>
      <c r="J7" s="2">
        <v>741</v>
      </c>
      <c r="K7" s="2">
        <v>739</v>
      </c>
      <c r="L7" s="36">
        <v>821</v>
      </c>
      <c r="M7" s="185">
        <v>775</v>
      </c>
      <c r="N7" s="173">
        <v>773.18</v>
      </c>
      <c r="O7" s="186">
        <f aca="true" t="shared" si="1" ref="O7:O69">N7-M7</f>
        <v>-1.82000000000005</v>
      </c>
      <c r="P7" s="10">
        <v>1251</v>
      </c>
      <c r="Q7" s="2">
        <v>1389</v>
      </c>
      <c r="R7" s="2">
        <v>1385</v>
      </c>
      <c r="S7" s="36">
        <v>1541</v>
      </c>
      <c r="T7" s="185">
        <v>6030</v>
      </c>
      <c r="U7" s="173">
        <v>6029.7</v>
      </c>
      <c r="V7" s="186">
        <f aca="true" t="shared" si="2" ref="V7:V69">U7-T7</f>
        <v>-0.3000000000001819</v>
      </c>
      <c r="W7" s="10"/>
      <c r="X7" s="36">
        <v>-285.56</v>
      </c>
      <c r="Y7" s="39">
        <v>7700</v>
      </c>
      <c r="Z7" s="56">
        <f aca="true" t="shared" si="3" ref="Z7:Z69">F7+M7+T7</f>
        <v>7700</v>
      </c>
      <c r="AA7" s="293">
        <f aca="true" t="shared" si="4" ref="AA7:AA69">G7+N7+U7</f>
        <v>7693.879999999999</v>
      </c>
      <c r="AB7" s="310">
        <f aca="true" t="shared" si="5" ref="AB7:AB69">AA7-Z7</f>
        <v>-6.1200000000008</v>
      </c>
      <c r="AC7" s="311">
        <f aca="true" t="shared" si="6" ref="AC7:AC69">ROUND(AA7/Z7*100,1)</f>
        <v>99.9</v>
      </c>
      <c r="AD7" s="1"/>
      <c r="AE7" s="1"/>
      <c r="AF7" s="1"/>
      <c r="AG7" s="270"/>
      <c r="AH7" s="304"/>
      <c r="AI7" s="304"/>
      <c r="AJ7" s="4"/>
      <c r="AK7" s="1"/>
    </row>
    <row r="8" spans="1:37" ht="12.75">
      <c r="A8" s="98" t="s">
        <v>50</v>
      </c>
      <c r="B8" s="2">
        <v>3189.32</v>
      </c>
      <c r="C8" s="2">
        <v>2682.47</v>
      </c>
      <c r="D8" s="2">
        <v>2341.67</v>
      </c>
      <c r="E8" s="36">
        <v>2786.45</v>
      </c>
      <c r="F8" s="185">
        <v>11785</v>
      </c>
      <c r="G8" s="173">
        <v>11782.08</v>
      </c>
      <c r="H8" s="186">
        <f t="shared" si="0"/>
        <v>-2.9200000000000728</v>
      </c>
      <c r="I8" s="10">
        <v>2499.15</v>
      </c>
      <c r="J8" s="2">
        <v>1912.7</v>
      </c>
      <c r="K8" s="2">
        <v>1798.17</v>
      </c>
      <c r="L8" s="36">
        <v>2226.65</v>
      </c>
      <c r="M8" s="185">
        <v>8085</v>
      </c>
      <c r="N8" s="173">
        <v>8083.88</v>
      </c>
      <c r="O8" s="186">
        <f t="shared" si="1"/>
        <v>-1.1199999999998909</v>
      </c>
      <c r="P8" s="10">
        <v>3797.12</v>
      </c>
      <c r="Q8" s="2">
        <v>3217.22</v>
      </c>
      <c r="R8" s="2">
        <v>2808.14</v>
      </c>
      <c r="S8" s="36">
        <v>3251.9</v>
      </c>
      <c r="T8" s="185">
        <v>10780</v>
      </c>
      <c r="U8" s="173">
        <v>10779.19</v>
      </c>
      <c r="V8" s="186">
        <f t="shared" si="2"/>
        <v>-0.8099999999994907</v>
      </c>
      <c r="W8" s="10"/>
      <c r="X8" s="36">
        <v>262.52</v>
      </c>
      <c r="Y8" s="39">
        <v>30650</v>
      </c>
      <c r="Z8" s="56">
        <f t="shared" si="3"/>
        <v>30650</v>
      </c>
      <c r="AA8" s="293">
        <f t="shared" si="4"/>
        <v>30645.15</v>
      </c>
      <c r="AB8" s="310">
        <f t="shared" si="5"/>
        <v>-4.849999999998545</v>
      </c>
      <c r="AC8" s="311">
        <f t="shared" si="6"/>
        <v>100</v>
      </c>
      <c r="AD8" s="1"/>
      <c r="AE8" s="1"/>
      <c r="AF8" s="1"/>
      <c r="AG8" s="304"/>
      <c r="AH8" s="304"/>
      <c r="AI8" s="304"/>
      <c r="AJ8" s="4"/>
      <c r="AK8" s="1"/>
    </row>
    <row r="9" spans="1:37" ht="12.75">
      <c r="A9" s="98" t="s">
        <v>51</v>
      </c>
      <c r="B9" s="2">
        <v>2083</v>
      </c>
      <c r="C9" s="2">
        <v>1368</v>
      </c>
      <c r="D9" s="2">
        <v>1135</v>
      </c>
      <c r="E9" s="36">
        <v>774</v>
      </c>
      <c r="F9" s="185">
        <v>3359</v>
      </c>
      <c r="G9" s="173">
        <v>3359</v>
      </c>
      <c r="H9" s="186">
        <f t="shared" si="0"/>
        <v>0</v>
      </c>
      <c r="I9" s="10">
        <v>1570</v>
      </c>
      <c r="J9" s="2">
        <v>1481</v>
      </c>
      <c r="K9" s="2">
        <v>1228</v>
      </c>
      <c r="L9" s="36">
        <v>1518</v>
      </c>
      <c r="M9" s="185">
        <v>2785</v>
      </c>
      <c r="N9" s="173">
        <v>2785</v>
      </c>
      <c r="O9" s="186">
        <f t="shared" si="1"/>
        <v>0</v>
      </c>
      <c r="P9" s="10">
        <v>2175</v>
      </c>
      <c r="Q9" s="2">
        <v>2770</v>
      </c>
      <c r="R9" s="2">
        <v>2316</v>
      </c>
      <c r="S9" s="36">
        <v>2996</v>
      </c>
      <c r="T9" s="185">
        <v>3655</v>
      </c>
      <c r="U9" s="173">
        <v>3652</v>
      </c>
      <c r="V9" s="186">
        <f t="shared" si="2"/>
        <v>-3</v>
      </c>
      <c r="W9" s="10"/>
      <c r="X9" s="36">
        <v>18</v>
      </c>
      <c r="Y9" s="39">
        <v>9799</v>
      </c>
      <c r="Z9" s="56">
        <f t="shared" si="3"/>
        <v>9799</v>
      </c>
      <c r="AA9" s="293">
        <f t="shared" si="4"/>
        <v>9796</v>
      </c>
      <c r="AB9" s="310">
        <f t="shared" si="5"/>
        <v>-3</v>
      </c>
      <c r="AC9" s="311">
        <f t="shared" si="6"/>
        <v>100</v>
      </c>
      <c r="AD9" s="1"/>
      <c r="AE9" s="1"/>
      <c r="AF9" s="1"/>
      <c r="AG9" s="304"/>
      <c r="AH9" s="304"/>
      <c r="AI9" s="304"/>
      <c r="AJ9" s="4"/>
      <c r="AK9" s="1"/>
    </row>
    <row r="10" spans="1:37" ht="12.75">
      <c r="A10" s="99" t="s">
        <v>52</v>
      </c>
      <c r="B10" s="2">
        <v>1189</v>
      </c>
      <c r="C10" s="2">
        <v>1189</v>
      </c>
      <c r="D10" s="2">
        <v>1189</v>
      </c>
      <c r="E10" s="36">
        <v>1189</v>
      </c>
      <c r="F10" s="185">
        <v>11510</v>
      </c>
      <c r="G10" s="173">
        <v>11509</v>
      </c>
      <c r="H10" s="186">
        <f t="shared" si="0"/>
        <v>-1</v>
      </c>
      <c r="I10" s="10">
        <v>1129</v>
      </c>
      <c r="J10" s="2">
        <v>1130</v>
      </c>
      <c r="K10" s="2">
        <v>1130</v>
      </c>
      <c r="L10" s="36">
        <v>1130</v>
      </c>
      <c r="M10" s="185">
        <v>10430</v>
      </c>
      <c r="N10" s="173">
        <v>10429</v>
      </c>
      <c r="O10" s="186">
        <f t="shared" si="1"/>
        <v>-1</v>
      </c>
      <c r="P10" s="10">
        <v>4501</v>
      </c>
      <c r="Q10" s="2">
        <v>4501</v>
      </c>
      <c r="R10" s="2">
        <v>4501</v>
      </c>
      <c r="S10" s="36">
        <v>4501</v>
      </c>
      <c r="T10" s="185">
        <v>18710</v>
      </c>
      <c r="U10" s="173">
        <v>18706</v>
      </c>
      <c r="V10" s="186">
        <f t="shared" si="2"/>
        <v>-4</v>
      </c>
      <c r="W10" s="10"/>
      <c r="X10" s="36">
        <v>131</v>
      </c>
      <c r="Y10" s="39">
        <v>40650</v>
      </c>
      <c r="Z10" s="56">
        <f t="shared" si="3"/>
        <v>40650</v>
      </c>
      <c r="AA10" s="293">
        <f t="shared" si="4"/>
        <v>40644</v>
      </c>
      <c r="AB10" s="310">
        <f t="shared" si="5"/>
        <v>-6</v>
      </c>
      <c r="AC10" s="311">
        <f t="shared" si="6"/>
        <v>100</v>
      </c>
      <c r="AD10" s="1"/>
      <c r="AE10" s="1"/>
      <c r="AF10" s="1"/>
      <c r="AG10" s="304"/>
      <c r="AH10" s="304"/>
      <c r="AI10" s="304"/>
      <c r="AJ10" s="4"/>
      <c r="AK10" s="1"/>
    </row>
    <row r="11" spans="1:37" ht="12.75">
      <c r="A11" s="98" t="s">
        <v>53</v>
      </c>
      <c r="B11" s="2">
        <v>2950</v>
      </c>
      <c r="C11" s="2">
        <v>2950</v>
      </c>
      <c r="D11" s="2">
        <v>2950</v>
      </c>
      <c r="E11" s="36">
        <v>2950</v>
      </c>
      <c r="F11" s="185">
        <v>17254</v>
      </c>
      <c r="G11" s="173">
        <v>17254</v>
      </c>
      <c r="H11" s="186">
        <f t="shared" si="0"/>
        <v>0</v>
      </c>
      <c r="I11" s="10">
        <v>2800</v>
      </c>
      <c r="J11" s="2">
        <v>2800</v>
      </c>
      <c r="K11" s="2">
        <v>2800</v>
      </c>
      <c r="L11" s="36">
        <v>2800</v>
      </c>
      <c r="M11" s="185">
        <v>15425</v>
      </c>
      <c r="N11" s="173">
        <v>15423</v>
      </c>
      <c r="O11" s="186">
        <f t="shared" si="1"/>
        <v>-2</v>
      </c>
      <c r="P11" s="10">
        <v>3526</v>
      </c>
      <c r="Q11" s="2">
        <v>3526</v>
      </c>
      <c r="R11" s="2">
        <v>3525</v>
      </c>
      <c r="S11" s="36">
        <v>3526</v>
      </c>
      <c r="T11" s="185">
        <v>16775</v>
      </c>
      <c r="U11" s="173">
        <v>16774</v>
      </c>
      <c r="V11" s="186">
        <f t="shared" si="2"/>
        <v>-1</v>
      </c>
      <c r="W11" s="10"/>
      <c r="X11" s="36">
        <v>275</v>
      </c>
      <c r="Y11" s="39">
        <v>49454</v>
      </c>
      <c r="Z11" s="56">
        <f t="shared" si="3"/>
        <v>49454</v>
      </c>
      <c r="AA11" s="293">
        <f t="shared" si="4"/>
        <v>49451</v>
      </c>
      <c r="AB11" s="310">
        <f t="shared" si="5"/>
        <v>-3</v>
      </c>
      <c r="AC11" s="311">
        <f t="shared" si="6"/>
        <v>100</v>
      </c>
      <c r="AD11" s="1"/>
      <c r="AE11" s="1"/>
      <c r="AF11" s="1"/>
      <c r="AG11" s="304"/>
      <c r="AH11" s="304"/>
      <c r="AI11" s="304"/>
      <c r="AJ11" s="4"/>
      <c r="AK11" s="1"/>
    </row>
    <row r="12" spans="1:37" ht="12.75">
      <c r="A12" s="98" t="s">
        <v>54</v>
      </c>
      <c r="B12" s="2">
        <v>31774</v>
      </c>
      <c r="C12" s="2">
        <v>16332</v>
      </c>
      <c r="D12" s="8"/>
      <c r="E12" s="34"/>
      <c r="F12" s="185">
        <v>128290</v>
      </c>
      <c r="G12" s="174">
        <v>128290</v>
      </c>
      <c r="H12" s="186">
        <f t="shared" si="0"/>
        <v>0</v>
      </c>
      <c r="I12" s="10">
        <v>25235</v>
      </c>
      <c r="J12" s="2">
        <v>21531</v>
      </c>
      <c r="K12" s="8"/>
      <c r="L12" s="34"/>
      <c r="M12" s="185">
        <v>106145</v>
      </c>
      <c r="N12" s="174">
        <v>106142</v>
      </c>
      <c r="O12" s="186">
        <f t="shared" si="1"/>
        <v>-3</v>
      </c>
      <c r="P12" s="10">
        <v>37432</v>
      </c>
      <c r="Q12" s="2">
        <v>37432</v>
      </c>
      <c r="R12" s="2">
        <v>10962</v>
      </c>
      <c r="S12" s="36">
        <v>10962</v>
      </c>
      <c r="T12" s="185">
        <v>159715</v>
      </c>
      <c r="U12" s="173">
        <v>159712</v>
      </c>
      <c r="V12" s="186">
        <f t="shared" si="2"/>
        <v>-3</v>
      </c>
      <c r="W12" s="10"/>
      <c r="X12" s="36">
        <v>2417</v>
      </c>
      <c r="Y12" s="39">
        <v>394150</v>
      </c>
      <c r="Z12" s="56">
        <f t="shared" si="3"/>
        <v>394150</v>
      </c>
      <c r="AA12" s="293">
        <f t="shared" si="4"/>
        <v>394144</v>
      </c>
      <c r="AB12" s="310">
        <f t="shared" si="5"/>
        <v>-6</v>
      </c>
      <c r="AC12" s="311">
        <f t="shared" si="6"/>
        <v>100</v>
      </c>
      <c r="AD12" s="1"/>
      <c r="AE12" s="1"/>
      <c r="AF12" s="1"/>
      <c r="AG12" s="304"/>
      <c r="AH12" s="304"/>
      <c r="AI12" s="304"/>
      <c r="AJ12" s="4"/>
      <c r="AK12" s="1"/>
    </row>
    <row r="13" spans="1:37" ht="12.75">
      <c r="A13" s="98" t="s">
        <v>55</v>
      </c>
      <c r="B13" s="3">
        <v>18012</v>
      </c>
      <c r="C13" s="3">
        <v>18012</v>
      </c>
      <c r="D13" s="3">
        <v>15547</v>
      </c>
      <c r="E13" s="47">
        <v>7205</v>
      </c>
      <c r="F13" s="185">
        <v>99665</v>
      </c>
      <c r="G13" s="175">
        <v>99664</v>
      </c>
      <c r="H13" s="186">
        <f t="shared" si="0"/>
        <v>-1</v>
      </c>
      <c r="I13" s="10">
        <v>8982</v>
      </c>
      <c r="J13" s="2">
        <v>8982</v>
      </c>
      <c r="K13" s="2">
        <v>8353</v>
      </c>
      <c r="L13" s="36">
        <v>1094</v>
      </c>
      <c r="M13" s="185">
        <v>60225</v>
      </c>
      <c r="N13" s="173">
        <v>60221.66</v>
      </c>
      <c r="O13" s="186">
        <f t="shared" si="1"/>
        <v>-3.3399999999965075</v>
      </c>
      <c r="P13" s="12">
        <v>25309</v>
      </c>
      <c r="Q13" s="3">
        <v>25309</v>
      </c>
      <c r="R13" s="3">
        <v>24043</v>
      </c>
      <c r="S13" s="47">
        <v>19383</v>
      </c>
      <c r="T13" s="185">
        <v>134605</v>
      </c>
      <c r="U13" s="175">
        <v>134604.71</v>
      </c>
      <c r="V13" s="186">
        <f t="shared" si="2"/>
        <v>-0.2900000000081491</v>
      </c>
      <c r="W13" s="10"/>
      <c r="X13" s="36">
        <v>2237.65</v>
      </c>
      <c r="Y13" s="39">
        <v>294495</v>
      </c>
      <c r="Z13" s="56">
        <f t="shared" si="3"/>
        <v>294495</v>
      </c>
      <c r="AA13" s="293">
        <f t="shared" si="4"/>
        <v>294490.37</v>
      </c>
      <c r="AB13" s="310">
        <f t="shared" si="5"/>
        <v>-4.630000000004657</v>
      </c>
      <c r="AC13" s="311">
        <f t="shared" si="6"/>
        <v>100</v>
      </c>
      <c r="AD13" s="1"/>
      <c r="AE13" s="1"/>
      <c r="AF13" s="1"/>
      <c r="AG13" s="304"/>
      <c r="AH13" s="304"/>
      <c r="AI13" s="304"/>
      <c r="AJ13" s="4"/>
      <c r="AK13" s="1"/>
    </row>
    <row r="14" spans="1:37" ht="12.75">
      <c r="A14" s="98" t="s">
        <v>56</v>
      </c>
      <c r="B14" s="2">
        <v>6090</v>
      </c>
      <c r="C14" s="2">
        <v>6090</v>
      </c>
      <c r="D14" s="2">
        <v>2348</v>
      </c>
      <c r="E14" s="36">
        <v>480</v>
      </c>
      <c r="F14" s="185">
        <v>19730</v>
      </c>
      <c r="G14" s="173">
        <v>19730</v>
      </c>
      <c r="H14" s="186">
        <f t="shared" si="0"/>
        <v>0</v>
      </c>
      <c r="I14" s="10">
        <v>5331</v>
      </c>
      <c r="J14" s="2">
        <v>5329</v>
      </c>
      <c r="K14" s="2">
        <v>2045</v>
      </c>
      <c r="L14" s="36">
        <v>402</v>
      </c>
      <c r="M14" s="185">
        <v>14135</v>
      </c>
      <c r="N14" s="173">
        <v>14135</v>
      </c>
      <c r="O14" s="186">
        <f t="shared" si="1"/>
        <v>0</v>
      </c>
      <c r="P14" s="10">
        <v>3807</v>
      </c>
      <c r="Q14" s="2">
        <v>3805</v>
      </c>
      <c r="R14" s="2">
        <v>1511</v>
      </c>
      <c r="S14" s="36">
        <v>366</v>
      </c>
      <c r="T14" s="185">
        <v>15705</v>
      </c>
      <c r="U14" s="173">
        <v>15702.31</v>
      </c>
      <c r="V14" s="186">
        <f t="shared" si="2"/>
        <v>-2.6900000000005093</v>
      </c>
      <c r="W14" s="10"/>
      <c r="X14" s="36">
        <v>715.02</v>
      </c>
      <c r="Y14" s="39">
        <v>49570</v>
      </c>
      <c r="Z14" s="56">
        <f t="shared" si="3"/>
        <v>49570</v>
      </c>
      <c r="AA14" s="293">
        <f t="shared" si="4"/>
        <v>49567.31</v>
      </c>
      <c r="AB14" s="310">
        <f t="shared" si="5"/>
        <v>-2.6900000000023283</v>
      </c>
      <c r="AC14" s="311">
        <f t="shared" si="6"/>
        <v>100</v>
      </c>
      <c r="AD14" s="1"/>
      <c r="AE14" s="1"/>
      <c r="AF14" s="1"/>
      <c r="AG14" s="304"/>
      <c r="AH14" s="304"/>
      <c r="AI14" s="304"/>
      <c r="AJ14" s="4"/>
      <c r="AK14" s="1"/>
    </row>
    <row r="15" spans="1:37" ht="12.75">
      <c r="A15" s="98" t="s">
        <v>57</v>
      </c>
      <c r="B15" s="2">
        <v>6212</v>
      </c>
      <c r="C15" s="2">
        <v>6212</v>
      </c>
      <c r="D15" s="2">
        <v>6212</v>
      </c>
      <c r="E15" s="36">
        <v>6214</v>
      </c>
      <c r="F15" s="185">
        <v>53425</v>
      </c>
      <c r="G15" s="173">
        <v>53425</v>
      </c>
      <c r="H15" s="186">
        <f t="shared" si="0"/>
        <v>0</v>
      </c>
      <c r="I15" s="10">
        <v>197</v>
      </c>
      <c r="J15" s="2">
        <v>87</v>
      </c>
      <c r="K15" s="2">
        <v>87</v>
      </c>
      <c r="L15" s="36">
        <v>88</v>
      </c>
      <c r="M15" s="185">
        <v>1015</v>
      </c>
      <c r="N15" s="173">
        <v>1013.27</v>
      </c>
      <c r="O15" s="186">
        <f t="shared" si="1"/>
        <v>-1.7300000000000182</v>
      </c>
      <c r="P15" s="10">
        <v>4201</v>
      </c>
      <c r="Q15" s="2">
        <v>4201</v>
      </c>
      <c r="R15" s="2">
        <v>4201</v>
      </c>
      <c r="S15" s="36">
        <v>4204</v>
      </c>
      <c r="T15" s="185">
        <v>37940</v>
      </c>
      <c r="U15" s="173">
        <v>37936.39</v>
      </c>
      <c r="V15" s="186">
        <f t="shared" si="2"/>
        <v>-3.610000000000582</v>
      </c>
      <c r="W15" s="10"/>
      <c r="X15" s="36">
        <v>1132.36</v>
      </c>
      <c r="Y15" s="39">
        <v>92380</v>
      </c>
      <c r="Z15" s="56">
        <f t="shared" si="3"/>
        <v>92380</v>
      </c>
      <c r="AA15" s="293">
        <f t="shared" si="4"/>
        <v>92374.66</v>
      </c>
      <c r="AB15" s="310">
        <f t="shared" si="5"/>
        <v>-5.3399999999965075</v>
      </c>
      <c r="AC15" s="311">
        <f t="shared" si="6"/>
        <v>100</v>
      </c>
      <c r="AD15" s="1"/>
      <c r="AE15" s="1"/>
      <c r="AF15" s="1"/>
      <c r="AG15" s="304"/>
      <c r="AH15" s="304"/>
      <c r="AI15" s="304"/>
      <c r="AJ15" s="4"/>
      <c r="AK15" s="1"/>
    </row>
    <row r="16" spans="1:37" ht="12.75">
      <c r="A16" s="98" t="s">
        <v>58</v>
      </c>
      <c r="B16" s="2">
        <v>392</v>
      </c>
      <c r="C16" s="2">
        <v>335</v>
      </c>
      <c r="D16" s="2">
        <v>314</v>
      </c>
      <c r="E16" s="36">
        <v>429</v>
      </c>
      <c r="F16" s="185">
        <v>2100</v>
      </c>
      <c r="G16" s="173">
        <v>2093</v>
      </c>
      <c r="H16" s="186">
        <f t="shared" si="0"/>
        <v>-7</v>
      </c>
      <c r="I16" s="10">
        <v>39610</v>
      </c>
      <c r="J16" s="2">
        <v>3000</v>
      </c>
      <c r="K16" s="2">
        <v>2500</v>
      </c>
      <c r="L16" s="36">
        <v>1173</v>
      </c>
      <c r="M16" s="185">
        <v>110680</v>
      </c>
      <c r="N16" s="173">
        <v>110677.93</v>
      </c>
      <c r="O16" s="186">
        <f t="shared" si="1"/>
        <v>-2.070000000006985</v>
      </c>
      <c r="P16" s="10">
        <v>3083</v>
      </c>
      <c r="Q16" s="2">
        <v>2635</v>
      </c>
      <c r="R16" s="2">
        <v>2465</v>
      </c>
      <c r="S16" s="36">
        <v>3368</v>
      </c>
      <c r="T16" s="185">
        <v>11840</v>
      </c>
      <c r="U16" s="173">
        <v>11836.53</v>
      </c>
      <c r="V16" s="186">
        <f t="shared" si="2"/>
        <v>-3.469999999999345</v>
      </c>
      <c r="W16" s="10"/>
      <c r="X16" s="36">
        <v>948.08</v>
      </c>
      <c r="Y16" s="39">
        <v>124620</v>
      </c>
      <c r="Z16" s="56">
        <f t="shared" si="3"/>
        <v>124620</v>
      </c>
      <c r="AA16" s="293">
        <f t="shared" si="4"/>
        <v>124607.45999999999</v>
      </c>
      <c r="AB16" s="310">
        <f t="shared" si="5"/>
        <v>-12.540000000008149</v>
      </c>
      <c r="AC16" s="311">
        <f t="shared" si="6"/>
        <v>100</v>
      </c>
      <c r="AD16" s="1"/>
      <c r="AE16" s="1"/>
      <c r="AF16" s="1"/>
      <c r="AG16" s="304"/>
      <c r="AH16" s="304"/>
      <c r="AI16" s="304"/>
      <c r="AJ16" s="4"/>
      <c r="AK16" s="1"/>
    </row>
    <row r="17" spans="1:37" ht="15">
      <c r="A17" s="98" t="s">
        <v>59</v>
      </c>
      <c r="B17" s="7">
        <v>9548.67</v>
      </c>
      <c r="C17" s="7">
        <v>2353.67</v>
      </c>
      <c r="D17" s="7">
        <v>2350.67</v>
      </c>
      <c r="E17" s="48">
        <v>2353.67</v>
      </c>
      <c r="F17" s="185">
        <v>21415</v>
      </c>
      <c r="G17" s="176">
        <v>21412</v>
      </c>
      <c r="H17" s="186">
        <f t="shared" si="0"/>
        <v>-3</v>
      </c>
      <c r="I17" s="13">
        <v>8535.67</v>
      </c>
      <c r="J17" s="7">
        <v>2908.67</v>
      </c>
      <c r="K17" s="7">
        <v>2908.67</v>
      </c>
      <c r="L17" s="48">
        <v>2908.67</v>
      </c>
      <c r="M17" s="185">
        <v>29635</v>
      </c>
      <c r="N17" s="176">
        <v>29635.47</v>
      </c>
      <c r="O17" s="186">
        <f t="shared" si="1"/>
        <v>0.47000000000116415</v>
      </c>
      <c r="P17" s="13">
        <v>15597.67</v>
      </c>
      <c r="Q17" s="7">
        <v>5088.67</v>
      </c>
      <c r="R17" s="7">
        <v>5088.67</v>
      </c>
      <c r="S17" s="48">
        <v>5088.67</v>
      </c>
      <c r="T17" s="185">
        <v>48225</v>
      </c>
      <c r="U17" s="176">
        <v>48219.27</v>
      </c>
      <c r="V17" s="186">
        <f t="shared" si="2"/>
        <v>-5.730000000003201</v>
      </c>
      <c r="W17" s="10"/>
      <c r="X17" s="36">
        <v>863.94</v>
      </c>
      <c r="Y17" s="39">
        <v>99275</v>
      </c>
      <c r="Z17" s="56">
        <f t="shared" si="3"/>
        <v>99275</v>
      </c>
      <c r="AA17" s="293">
        <f t="shared" si="4"/>
        <v>99266.73999999999</v>
      </c>
      <c r="AB17" s="310">
        <f t="shared" si="5"/>
        <v>-8.260000000009313</v>
      </c>
      <c r="AC17" s="311">
        <f t="shared" si="6"/>
        <v>100</v>
      </c>
      <c r="AD17" s="1"/>
      <c r="AE17" s="1"/>
      <c r="AF17" s="1"/>
      <c r="AG17" s="304"/>
      <c r="AH17" s="304"/>
      <c r="AI17" s="304"/>
      <c r="AJ17" s="4"/>
      <c r="AK17" s="1"/>
    </row>
    <row r="18" spans="1:37" ht="12.75">
      <c r="A18" s="98" t="s">
        <v>60</v>
      </c>
      <c r="B18" s="2">
        <v>373</v>
      </c>
      <c r="C18" s="2">
        <v>374</v>
      </c>
      <c r="D18" s="2">
        <v>371</v>
      </c>
      <c r="E18" s="36">
        <v>396</v>
      </c>
      <c r="F18" s="185">
        <v>3070</v>
      </c>
      <c r="G18" s="173">
        <v>3070</v>
      </c>
      <c r="H18" s="186">
        <f t="shared" si="0"/>
        <v>0</v>
      </c>
      <c r="I18" s="10">
        <v>4760</v>
      </c>
      <c r="J18" s="2">
        <v>5581</v>
      </c>
      <c r="K18" s="2">
        <v>5370</v>
      </c>
      <c r="L18" s="36">
        <v>5950</v>
      </c>
      <c r="M18" s="185">
        <v>50520</v>
      </c>
      <c r="N18" s="173">
        <v>50519.82</v>
      </c>
      <c r="O18" s="186">
        <f t="shared" si="1"/>
        <v>-0.18000000000029104</v>
      </c>
      <c r="P18" s="10">
        <v>3846</v>
      </c>
      <c r="Q18" s="2">
        <v>4405</v>
      </c>
      <c r="R18" s="2">
        <v>4574</v>
      </c>
      <c r="S18" s="36">
        <v>4669</v>
      </c>
      <c r="T18" s="185">
        <v>25410</v>
      </c>
      <c r="U18" s="173">
        <v>25406.52</v>
      </c>
      <c r="V18" s="186">
        <f t="shared" si="2"/>
        <v>-3.4799999999995634</v>
      </c>
      <c r="W18" s="10"/>
      <c r="X18" s="36">
        <v>303.51</v>
      </c>
      <c r="Y18" s="39">
        <v>79000</v>
      </c>
      <c r="Z18" s="56">
        <f t="shared" si="3"/>
        <v>79000</v>
      </c>
      <c r="AA18" s="293">
        <f t="shared" si="4"/>
        <v>78996.34</v>
      </c>
      <c r="AB18" s="310">
        <f t="shared" si="5"/>
        <v>-3.6600000000034925</v>
      </c>
      <c r="AC18" s="311">
        <f t="shared" si="6"/>
        <v>100</v>
      </c>
      <c r="AD18" s="1"/>
      <c r="AE18" s="1"/>
      <c r="AF18" s="1"/>
      <c r="AG18" s="304"/>
      <c r="AH18" s="304"/>
      <c r="AI18" s="304"/>
      <c r="AJ18" s="4"/>
      <c r="AK18" s="1"/>
    </row>
    <row r="19" spans="1:37" ht="12.75">
      <c r="A19" s="98" t="s">
        <v>61</v>
      </c>
      <c r="B19" s="2">
        <v>1890</v>
      </c>
      <c r="C19" s="2">
        <v>1888</v>
      </c>
      <c r="D19" s="2">
        <v>1888</v>
      </c>
      <c r="E19" s="36">
        <v>1889</v>
      </c>
      <c r="F19" s="185">
        <v>16945</v>
      </c>
      <c r="G19" s="173">
        <v>16942.09</v>
      </c>
      <c r="H19" s="186">
        <f t="shared" si="0"/>
        <v>-2.9099999999998545</v>
      </c>
      <c r="I19" s="10">
        <v>2747</v>
      </c>
      <c r="J19" s="2">
        <v>879</v>
      </c>
      <c r="K19" s="2">
        <v>879</v>
      </c>
      <c r="L19" s="36">
        <v>879</v>
      </c>
      <c r="M19" s="185">
        <v>8590</v>
      </c>
      <c r="N19" s="173">
        <v>8587.6</v>
      </c>
      <c r="O19" s="186">
        <f t="shared" si="1"/>
        <v>-2.399999999999636</v>
      </c>
      <c r="P19" s="10">
        <v>2830</v>
      </c>
      <c r="Q19" s="2">
        <v>851</v>
      </c>
      <c r="R19" s="2">
        <v>851</v>
      </c>
      <c r="S19" s="36">
        <v>852</v>
      </c>
      <c r="T19" s="185">
        <v>8545</v>
      </c>
      <c r="U19" s="173">
        <v>8543.9</v>
      </c>
      <c r="V19" s="186">
        <f t="shared" si="2"/>
        <v>-1.1000000000003638</v>
      </c>
      <c r="W19" s="10"/>
      <c r="X19" s="36">
        <v>370.53</v>
      </c>
      <c r="Y19" s="39">
        <v>34080</v>
      </c>
      <c r="Z19" s="56">
        <f t="shared" si="3"/>
        <v>34080</v>
      </c>
      <c r="AA19" s="293">
        <f t="shared" si="4"/>
        <v>34073.590000000004</v>
      </c>
      <c r="AB19" s="310">
        <f t="shared" si="5"/>
        <v>-6.4099999999962165</v>
      </c>
      <c r="AC19" s="311">
        <f t="shared" si="6"/>
        <v>100</v>
      </c>
      <c r="AD19" s="1"/>
      <c r="AE19" s="1"/>
      <c r="AF19" s="1"/>
      <c r="AG19" s="304"/>
      <c r="AH19" s="304"/>
      <c r="AI19" s="304"/>
      <c r="AJ19" s="4"/>
      <c r="AK19" s="1"/>
    </row>
    <row r="20" spans="1:37" ht="12.75">
      <c r="A20" s="98" t="s">
        <v>62</v>
      </c>
      <c r="B20" s="2">
        <v>24625</v>
      </c>
      <c r="C20" s="2">
        <v>4239</v>
      </c>
      <c r="D20" s="2">
        <v>4239</v>
      </c>
      <c r="E20" s="36">
        <v>4239</v>
      </c>
      <c r="F20" s="185">
        <v>76460</v>
      </c>
      <c r="G20" s="173">
        <v>76457</v>
      </c>
      <c r="H20" s="186">
        <f t="shared" si="0"/>
        <v>-3</v>
      </c>
      <c r="I20" s="10">
        <v>433</v>
      </c>
      <c r="J20" s="2">
        <v>75</v>
      </c>
      <c r="K20" s="2">
        <v>75</v>
      </c>
      <c r="L20" s="36">
        <v>75</v>
      </c>
      <c r="M20" s="185">
        <v>1365</v>
      </c>
      <c r="N20" s="173">
        <v>1361.94</v>
      </c>
      <c r="O20" s="186">
        <f t="shared" si="1"/>
        <v>-3.0599999999999454</v>
      </c>
      <c r="P20" s="10">
        <v>5922</v>
      </c>
      <c r="Q20" s="2">
        <v>1017</v>
      </c>
      <c r="R20" s="2">
        <v>1016</v>
      </c>
      <c r="S20" s="36">
        <v>1016</v>
      </c>
      <c r="T20" s="185">
        <v>16875</v>
      </c>
      <c r="U20" s="173">
        <v>16875.49</v>
      </c>
      <c r="V20" s="186">
        <f t="shared" si="2"/>
        <v>0.4900000000016007</v>
      </c>
      <c r="W20" s="10"/>
      <c r="X20" s="36">
        <v>2217.39</v>
      </c>
      <c r="Y20" s="39">
        <v>94700</v>
      </c>
      <c r="Z20" s="56">
        <f t="shared" si="3"/>
        <v>94700</v>
      </c>
      <c r="AA20" s="293">
        <f t="shared" si="4"/>
        <v>94694.43000000001</v>
      </c>
      <c r="AB20" s="310">
        <f t="shared" si="5"/>
        <v>-5.569999999992433</v>
      </c>
      <c r="AC20" s="311">
        <f t="shared" si="6"/>
        <v>100</v>
      </c>
      <c r="AD20" s="1"/>
      <c r="AE20" s="1"/>
      <c r="AF20" s="1"/>
      <c r="AG20" s="304"/>
      <c r="AH20" s="304"/>
      <c r="AI20" s="304"/>
      <c r="AJ20" s="4"/>
      <c r="AK20" s="1"/>
    </row>
    <row r="21" spans="1:37" ht="12.75">
      <c r="A21" s="98" t="s">
        <v>63</v>
      </c>
      <c r="B21" s="2">
        <v>896</v>
      </c>
      <c r="C21" s="2">
        <v>896</v>
      </c>
      <c r="D21" s="2">
        <v>845</v>
      </c>
      <c r="E21" s="36">
        <v>965</v>
      </c>
      <c r="F21" s="185">
        <v>4265</v>
      </c>
      <c r="G21" s="173">
        <v>4262</v>
      </c>
      <c r="H21" s="186">
        <f t="shared" si="0"/>
        <v>-3</v>
      </c>
      <c r="I21" s="10">
        <v>25429</v>
      </c>
      <c r="J21" s="2">
        <v>12636</v>
      </c>
      <c r="K21" s="2">
        <v>11732</v>
      </c>
      <c r="L21" s="36">
        <v>13853</v>
      </c>
      <c r="M21" s="185">
        <v>104175</v>
      </c>
      <c r="N21" s="173">
        <v>104173.48</v>
      </c>
      <c r="O21" s="186">
        <f t="shared" si="1"/>
        <v>-1.5200000000040745</v>
      </c>
      <c r="P21" s="10">
        <v>23900</v>
      </c>
      <c r="Q21" s="2">
        <v>9558</v>
      </c>
      <c r="R21" s="2">
        <v>8810</v>
      </c>
      <c r="S21" s="36">
        <v>10570</v>
      </c>
      <c r="T21" s="185">
        <v>79065</v>
      </c>
      <c r="U21" s="173">
        <v>79060.52</v>
      </c>
      <c r="V21" s="186">
        <f t="shared" si="2"/>
        <v>-4.4799999999959255</v>
      </c>
      <c r="W21" s="10"/>
      <c r="X21" s="36">
        <v>981.23</v>
      </c>
      <c r="Y21" s="39">
        <v>187505</v>
      </c>
      <c r="Z21" s="56">
        <f t="shared" si="3"/>
        <v>187505</v>
      </c>
      <c r="AA21" s="293">
        <f t="shared" si="4"/>
        <v>187496</v>
      </c>
      <c r="AB21" s="310">
        <f t="shared" si="5"/>
        <v>-9</v>
      </c>
      <c r="AC21" s="311">
        <f t="shared" si="6"/>
        <v>100</v>
      </c>
      <c r="AD21" s="1"/>
      <c r="AE21" s="1"/>
      <c r="AF21" s="1"/>
      <c r="AG21" s="304"/>
      <c r="AH21" s="304"/>
      <c r="AI21" s="304"/>
      <c r="AJ21" s="4"/>
      <c r="AK21" s="1"/>
    </row>
    <row r="22" spans="1:37" ht="12.75">
      <c r="A22" s="98" t="s">
        <v>64</v>
      </c>
      <c r="B22" s="2">
        <v>3544</v>
      </c>
      <c r="C22" s="2">
        <v>3544</v>
      </c>
      <c r="D22" s="2">
        <v>3152</v>
      </c>
      <c r="E22" s="36">
        <v>3769</v>
      </c>
      <c r="F22" s="185">
        <v>28155</v>
      </c>
      <c r="G22" s="173">
        <v>28153</v>
      </c>
      <c r="H22" s="186">
        <f t="shared" si="0"/>
        <v>-2</v>
      </c>
      <c r="I22" s="10">
        <v>65</v>
      </c>
      <c r="J22" s="2">
        <v>65</v>
      </c>
      <c r="K22" s="2">
        <v>58</v>
      </c>
      <c r="L22" s="36">
        <v>70</v>
      </c>
      <c r="M22" s="185">
        <v>475</v>
      </c>
      <c r="N22" s="173">
        <v>471.77</v>
      </c>
      <c r="O22" s="186">
        <f t="shared" si="1"/>
        <v>-3.230000000000018</v>
      </c>
      <c r="P22" s="10">
        <v>4734</v>
      </c>
      <c r="Q22" s="2">
        <v>4734</v>
      </c>
      <c r="R22" s="2">
        <v>4210</v>
      </c>
      <c r="S22" s="36">
        <v>5035</v>
      </c>
      <c r="T22" s="185">
        <v>37475</v>
      </c>
      <c r="U22" s="173">
        <v>37475.07</v>
      </c>
      <c r="V22" s="186">
        <f t="shared" si="2"/>
        <v>0.06999999999970896</v>
      </c>
      <c r="W22" s="10"/>
      <c r="X22" s="36">
        <v>1248.44</v>
      </c>
      <c r="Y22" s="39">
        <v>66105</v>
      </c>
      <c r="Z22" s="56">
        <f t="shared" si="3"/>
        <v>66105</v>
      </c>
      <c r="AA22" s="293">
        <f t="shared" si="4"/>
        <v>66099.84</v>
      </c>
      <c r="AB22" s="310">
        <f t="shared" si="5"/>
        <v>-5.1600000000034925</v>
      </c>
      <c r="AC22" s="311">
        <f t="shared" si="6"/>
        <v>100</v>
      </c>
      <c r="AD22" s="1"/>
      <c r="AE22" s="1"/>
      <c r="AF22" s="1"/>
      <c r="AG22" s="304"/>
      <c r="AH22" s="304"/>
      <c r="AI22" s="304"/>
      <c r="AJ22" s="4"/>
      <c r="AK22" s="1"/>
    </row>
    <row r="23" spans="1:37" ht="12.75">
      <c r="A23" s="98" t="s">
        <v>87</v>
      </c>
      <c r="B23" s="2">
        <v>7582</v>
      </c>
      <c r="C23" s="2">
        <v>5472</v>
      </c>
      <c r="D23" s="2">
        <v>5472</v>
      </c>
      <c r="E23" s="36">
        <v>5474</v>
      </c>
      <c r="F23" s="185">
        <v>27870</v>
      </c>
      <c r="G23" s="173">
        <v>27867</v>
      </c>
      <c r="H23" s="186">
        <f t="shared" si="0"/>
        <v>-3</v>
      </c>
      <c r="I23" s="10">
        <v>11631</v>
      </c>
      <c r="J23" s="2">
        <v>8039</v>
      </c>
      <c r="K23" s="2">
        <v>8039</v>
      </c>
      <c r="L23" s="36">
        <v>8040</v>
      </c>
      <c r="M23" s="185">
        <v>40500</v>
      </c>
      <c r="N23" s="173">
        <v>40487</v>
      </c>
      <c r="O23" s="186">
        <f t="shared" si="1"/>
        <v>-13</v>
      </c>
      <c r="P23" s="10">
        <v>4110</v>
      </c>
      <c r="Q23" s="2">
        <v>3540</v>
      </c>
      <c r="R23" s="2">
        <v>3538</v>
      </c>
      <c r="S23" s="36">
        <v>3540</v>
      </c>
      <c r="T23" s="185">
        <v>15920</v>
      </c>
      <c r="U23" s="173">
        <v>15916</v>
      </c>
      <c r="V23" s="186">
        <f t="shared" si="2"/>
        <v>-4</v>
      </c>
      <c r="W23" s="10"/>
      <c r="X23" s="36">
        <v>557</v>
      </c>
      <c r="Y23" s="39">
        <v>84290</v>
      </c>
      <c r="Z23" s="56">
        <f t="shared" si="3"/>
        <v>84290</v>
      </c>
      <c r="AA23" s="293">
        <f t="shared" si="4"/>
        <v>84270</v>
      </c>
      <c r="AB23" s="310">
        <f t="shared" si="5"/>
        <v>-20</v>
      </c>
      <c r="AC23" s="311">
        <f t="shared" si="6"/>
        <v>100</v>
      </c>
      <c r="AD23" s="1"/>
      <c r="AE23" s="1"/>
      <c r="AF23" s="1"/>
      <c r="AG23" s="304"/>
      <c r="AH23" s="304"/>
      <c r="AI23" s="304"/>
      <c r="AJ23" s="4"/>
      <c r="AK23" s="1"/>
    </row>
    <row r="24" spans="1:37" ht="12.75">
      <c r="A24" s="98" t="s">
        <v>65</v>
      </c>
      <c r="B24" s="2">
        <v>2725</v>
      </c>
      <c r="C24" s="2">
        <v>2500</v>
      </c>
      <c r="D24" s="2">
        <v>2500</v>
      </c>
      <c r="E24" s="34"/>
      <c r="F24" s="185">
        <v>3740</v>
      </c>
      <c r="G24" s="174">
        <v>3736</v>
      </c>
      <c r="H24" s="186">
        <f t="shared" si="0"/>
        <v>-4</v>
      </c>
      <c r="I24" s="10">
        <v>2038</v>
      </c>
      <c r="J24" s="2">
        <v>1974</v>
      </c>
      <c r="K24" s="2">
        <v>1400</v>
      </c>
      <c r="L24" s="34"/>
      <c r="M24" s="185">
        <v>3015</v>
      </c>
      <c r="N24" s="177">
        <v>3006.07</v>
      </c>
      <c r="O24" s="186">
        <f t="shared" si="1"/>
        <v>-8.929999999999836</v>
      </c>
      <c r="P24" s="10">
        <v>3681</v>
      </c>
      <c r="Q24" s="2">
        <v>3400</v>
      </c>
      <c r="R24" s="2">
        <v>3400</v>
      </c>
      <c r="S24" s="34"/>
      <c r="T24" s="185">
        <v>8305</v>
      </c>
      <c r="U24" s="174">
        <v>8304.98</v>
      </c>
      <c r="V24" s="186">
        <f t="shared" si="2"/>
        <v>-0.020000000000436557</v>
      </c>
      <c r="W24" s="10"/>
      <c r="X24" s="36">
        <v>83.89</v>
      </c>
      <c r="Y24" s="39">
        <v>15060</v>
      </c>
      <c r="Z24" s="56">
        <f t="shared" si="3"/>
        <v>15060</v>
      </c>
      <c r="AA24" s="293">
        <f t="shared" si="4"/>
        <v>15047.05</v>
      </c>
      <c r="AB24" s="310">
        <f t="shared" si="5"/>
        <v>-12.950000000000728</v>
      </c>
      <c r="AC24" s="311">
        <f t="shared" si="6"/>
        <v>99.9</v>
      </c>
      <c r="AD24" s="1"/>
      <c r="AE24" s="1"/>
      <c r="AF24" s="1"/>
      <c r="AG24" s="304"/>
      <c r="AH24" s="304"/>
      <c r="AI24" s="304"/>
      <c r="AJ24" s="4"/>
      <c r="AK24" s="1"/>
    </row>
    <row r="25" spans="1:37" ht="25.5">
      <c r="A25" s="100" t="s">
        <v>38</v>
      </c>
      <c r="B25" s="2">
        <v>384</v>
      </c>
      <c r="C25" s="2">
        <v>173</v>
      </c>
      <c r="D25" s="2">
        <v>173</v>
      </c>
      <c r="E25" s="36">
        <v>173</v>
      </c>
      <c r="F25" s="185">
        <v>1465</v>
      </c>
      <c r="G25" s="173">
        <v>1461</v>
      </c>
      <c r="H25" s="186">
        <f t="shared" si="0"/>
        <v>-4</v>
      </c>
      <c r="I25" s="10">
        <v>267</v>
      </c>
      <c r="J25" s="2">
        <v>454</v>
      </c>
      <c r="K25" s="2">
        <v>455</v>
      </c>
      <c r="L25" s="36">
        <v>455</v>
      </c>
      <c r="M25" s="185">
        <v>1315</v>
      </c>
      <c r="N25" s="173">
        <v>1313</v>
      </c>
      <c r="O25" s="186">
        <f t="shared" si="1"/>
        <v>-2</v>
      </c>
      <c r="P25" s="10">
        <v>379</v>
      </c>
      <c r="Q25" s="2">
        <v>265</v>
      </c>
      <c r="R25" s="2">
        <v>266</v>
      </c>
      <c r="S25" s="36">
        <v>266</v>
      </c>
      <c r="T25" s="185">
        <v>1775</v>
      </c>
      <c r="U25" s="173">
        <v>1775</v>
      </c>
      <c r="V25" s="186">
        <f t="shared" si="2"/>
        <v>0</v>
      </c>
      <c r="W25" s="10"/>
      <c r="X25" s="36">
        <v>40</v>
      </c>
      <c r="Y25" s="39">
        <v>4555</v>
      </c>
      <c r="Z25" s="56">
        <f t="shared" si="3"/>
        <v>4555</v>
      </c>
      <c r="AA25" s="293">
        <f t="shared" si="4"/>
        <v>4549</v>
      </c>
      <c r="AB25" s="310">
        <f t="shared" si="5"/>
        <v>-6</v>
      </c>
      <c r="AC25" s="311">
        <f t="shared" si="6"/>
        <v>99.9</v>
      </c>
      <c r="AD25" s="1"/>
      <c r="AE25" s="1"/>
      <c r="AF25" s="1"/>
      <c r="AG25" s="304"/>
      <c r="AH25" s="304"/>
      <c r="AI25" s="304"/>
      <c r="AJ25" s="4"/>
      <c r="AK25" s="1"/>
    </row>
    <row r="26" spans="1:37" ht="12.75">
      <c r="A26" s="101" t="s">
        <v>66</v>
      </c>
      <c r="B26" s="8"/>
      <c r="C26" s="8"/>
      <c r="D26" s="8"/>
      <c r="E26" s="34"/>
      <c r="F26" s="185">
        <f>E26+D26+C26+B26</f>
        <v>0</v>
      </c>
      <c r="G26" s="174"/>
      <c r="H26" s="186">
        <f t="shared" si="0"/>
        <v>0</v>
      </c>
      <c r="I26" s="11"/>
      <c r="J26" s="8"/>
      <c r="K26" s="8"/>
      <c r="L26" s="34"/>
      <c r="M26" s="185">
        <f>L26+K26+J26+I26</f>
        <v>0</v>
      </c>
      <c r="N26" s="174"/>
      <c r="O26" s="186">
        <f t="shared" si="1"/>
        <v>0</v>
      </c>
      <c r="P26" s="11"/>
      <c r="Q26" s="8"/>
      <c r="R26" s="8"/>
      <c r="S26" s="34"/>
      <c r="T26" s="185">
        <f>Y26-M26-F26</f>
        <v>0</v>
      </c>
      <c r="U26" s="174"/>
      <c r="V26" s="186">
        <f t="shared" si="2"/>
        <v>0</v>
      </c>
      <c r="W26" s="10"/>
      <c r="X26" s="36"/>
      <c r="Y26" s="39">
        <v>0</v>
      </c>
      <c r="Z26" s="56">
        <f t="shared" si="3"/>
        <v>0</v>
      </c>
      <c r="AA26" s="293">
        <f t="shared" si="4"/>
        <v>0</v>
      </c>
      <c r="AB26" s="310">
        <f t="shared" si="5"/>
        <v>0</v>
      </c>
      <c r="AC26" s="311"/>
      <c r="AD26" s="1"/>
      <c r="AE26" s="1"/>
      <c r="AF26" s="1"/>
      <c r="AG26" s="304"/>
      <c r="AH26" s="304"/>
      <c r="AI26" s="304"/>
      <c r="AJ26" s="4"/>
      <c r="AK26" s="1"/>
    </row>
    <row r="27" spans="1:37" ht="12.75">
      <c r="A27" s="98" t="s">
        <v>67</v>
      </c>
      <c r="B27" s="2">
        <v>478</v>
      </c>
      <c r="C27" s="2">
        <v>876.3333333333334</v>
      </c>
      <c r="D27" s="2">
        <v>876.3333333333334</v>
      </c>
      <c r="E27" s="36">
        <v>773.3333333333334</v>
      </c>
      <c r="F27" s="185">
        <v>1850</v>
      </c>
      <c r="G27" s="173">
        <v>1848</v>
      </c>
      <c r="H27" s="186">
        <f t="shared" si="0"/>
        <v>-2</v>
      </c>
      <c r="I27" s="10">
        <v>23</v>
      </c>
      <c r="J27" s="2">
        <v>39.33333333333333</v>
      </c>
      <c r="K27" s="2">
        <v>40.33333333333333</v>
      </c>
      <c r="L27" s="36">
        <v>35.33333333333333</v>
      </c>
      <c r="M27" s="185">
        <v>30</v>
      </c>
      <c r="N27" s="173">
        <v>30.3</v>
      </c>
      <c r="O27" s="186">
        <f t="shared" si="1"/>
        <v>0.3000000000000007</v>
      </c>
      <c r="P27" s="10">
        <v>100</v>
      </c>
      <c r="Q27" s="2">
        <v>183.33333333333334</v>
      </c>
      <c r="R27" s="2">
        <v>183.33333333333334</v>
      </c>
      <c r="S27" s="36">
        <v>162.33333333333334</v>
      </c>
      <c r="T27" s="185">
        <v>665</v>
      </c>
      <c r="U27" s="173">
        <v>663.55</v>
      </c>
      <c r="V27" s="186">
        <f t="shared" si="2"/>
        <v>-1.4500000000000455</v>
      </c>
      <c r="W27" s="10"/>
      <c r="X27" s="36">
        <v>-68.41</v>
      </c>
      <c r="Y27" s="39">
        <v>2545</v>
      </c>
      <c r="Z27" s="56">
        <f t="shared" si="3"/>
        <v>2545</v>
      </c>
      <c r="AA27" s="293">
        <f t="shared" si="4"/>
        <v>2541.85</v>
      </c>
      <c r="AB27" s="310">
        <f t="shared" si="5"/>
        <v>-3.150000000000091</v>
      </c>
      <c r="AC27" s="311">
        <f t="shared" si="6"/>
        <v>99.9</v>
      </c>
      <c r="AD27" s="1"/>
      <c r="AE27" s="1"/>
      <c r="AF27" s="1"/>
      <c r="AG27" s="304"/>
      <c r="AH27" s="304"/>
      <c r="AI27" s="304"/>
      <c r="AJ27" s="4"/>
      <c r="AK27" s="1"/>
    </row>
    <row r="28" spans="1:37" ht="12.75">
      <c r="A28" s="98" t="s">
        <v>68</v>
      </c>
      <c r="B28" s="2">
        <v>4560</v>
      </c>
      <c r="C28" s="2">
        <v>1260</v>
      </c>
      <c r="D28" s="2">
        <v>1660</v>
      </c>
      <c r="E28" s="36">
        <v>3515</v>
      </c>
      <c r="F28" s="185">
        <v>21155</v>
      </c>
      <c r="G28" s="173">
        <v>21151</v>
      </c>
      <c r="H28" s="186">
        <f t="shared" si="0"/>
        <v>-4</v>
      </c>
      <c r="I28" s="10">
        <v>9068</v>
      </c>
      <c r="J28" s="2">
        <v>2918</v>
      </c>
      <c r="K28" s="2">
        <v>3172</v>
      </c>
      <c r="L28" s="36">
        <v>3047</v>
      </c>
      <c r="M28" s="185">
        <v>62025</v>
      </c>
      <c r="N28" s="173">
        <v>62021</v>
      </c>
      <c r="O28" s="186">
        <f t="shared" si="1"/>
        <v>-4</v>
      </c>
      <c r="P28" s="10">
        <v>7713</v>
      </c>
      <c r="Q28" s="2">
        <v>7720</v>
      </c>
      <c r="R28" s="2">
        <v>7720</v>
      </c>
      <c r="S28" s="36">
        <v>7729</v>
      </c>
      <c r="T28" s="185">
        <v>30555</v>
      </c>
      <c r="U28" s="173">
        <v>30551</v>
      </c>
      <c r="V28" s="186">
        <f t="shared" si="2"/>
        <v>-4</v>
      </c>
      <c r="W28" s="10"/>
      <c r="X28" s="36">
        <v>417</v>
      </c>
      <c r="Y28" s="39">
        <v>113735</v>
      </c>
      <c r="Z28" s="56">
        <f t="shared" si="3"/>
        <v>113735</v>
      </c>
      <c r="AA28" s="293">
        <f t="shared" si="4"/>
        <v>113723</v>
      </c>
      <c r="AB28" s="310">
        <f t="shared" si="5"/>
        <v>-12</v>
      </c>
      <c r="AC28" s="311">
        <f t="shared" si="6"/>
        <v>100</v>
      </c>
      <c r="AD28" s="1"/>
      <c r="AE28" s="1"/>
      <c r="AF28" s="1"/>
      <c r="AG28" s="304"/>
      <c r="AH28" s="304"/>
      <c r="AI28" s="304"/>
      <c r="AJ28" s="4"/>
      <c r="AK28" s="1"/>
    </row>
    <row r="29" spans="1:37" ht="12.75">
      <c r="A29" s="98" t="s">
        <v>69</v>
      </c>
      <c r="B29" s="2">
        <v>46</v>
      </c>
      <c r="C29" s="2">
        <v>24</v>
      </c>
      <c r="D29" s="2">
        <v>24</v>
      </c>
      <c r="E29" s="36">
        <v>24</v>
      </c>
      <c r="F29" s="185">
        <v>170</v>
      </c>
      <c r="G29" s="173">
        <v>168</v>
      </c>
      <c r="H29" s="186">
        <f t="shared" si="0"/>
        <v>-2</v>
      </c>
      <c r="I29" s="10">
        <v>4387</v>
      </c>
      <c r="J29" s="2">
        <v>2424</v>
      </c>
      <c r="K29" s="2">
        <v>2424</v>
      </c>
      <c r="L29" s="36">
        <v>2425</v>
      </c>
      <c r="M29" s="185">
        <v>21010</v>
      </c>
      <c r="N29" s="173">
        <v>21003.59</v>
      </c>
      <c r="O29" s="186">
        <f t="shared" si="1"/>
        <v>-6.4099999999998545</v>
      </c>
      <c r="P29" s="10">
        <v>560</v>
      </c>
      <c r="Q29" s="2">
        <v>252</v>
      </c>
      <c r="R29" s="2">
        <v>252</v>
      </c>
      <c r="S29" s="36">
        <v>253</v>
      </c>
      <c r="T29" s="185">
        <v>2490</v>
      </c>
      <c r="U29" s="173">
        <v>2479.28</v>
      </c>
      <c r="V29" s="186">
        <f t="shared" si="2"/>
        <v>-10.7199999999998</v>
      </c>
      <c r="W29" s="10"/>
      <c r="X29" s="36">
        <v>69.04</v>
      </c>
      <c r="Y29" s="39">
        <v>23670</v>
      </c>
      <c r="Z29" s="56">
        <f t="shared" si="3"/>
        <v>23670</v>
      </c>
      <c r="AA29" s="293">
        <f t="shared" si="4"/>
        <v>23650.87</v>
      </c>
      <c r="AB29" s="310">
        <f t="shared" si="5"/>
        <v>-19.13000000000102</v>
      </c>
      <c r="AC29" s="311">
        <f t="shared" si="6"/>
        <v>99.9</v>
      </c>
      <c r="AD29" s="1"/>
      <c r="AE29" s="1"/>
      <c r="AF29" s="1"/>
      <c r="AG29" s="304"/>
      <c r="AH29" s="304"/>
      <c r="AI29" s="304"/>
      <c r="AJ29" s="4"/>
      <c r="AK29" s="1"/>
    </row>
    <row r="30" spans="1:37" ht="12.75">
      <c r="A30" s="102" t="s">
        <v>70</v>
      </c>
      <c r="B30" s="2">
        <v>129</v>
      </c>
      <c r="C30" s="2">
        <v>86</v>
      </c>
      <c r="D30" s="2">
        <v>86</v>
      </c>
      <c r="E30" s="36">
        <v>129</v>
      </c>
      <c r="F30" s="185">
        <v>75</v>
      </c>
      <c r="G30" s="173">
        <v>73</v>
      </c>
      <c r="H30" s="186">
        <f t="shared" si="0"/>
        <v>-2</v>
      </c>
      <c r="I30" s="10">
        <v>3276</v>
      </c>
      <c r="J30" s="2">
        <v>1376</v>
      </c>
      <c r="K30" s="2">
        <v>1376</v>
      </c>
      <c r="L30" s="36">
        <v>2585</v>
      </c>
      <c r="M30" s="185">
        <v>12935</v>
      </c>
      <c r="N30" s="173">
        <v>12935.25</v>
      </c>
      <c r="O30" s="186">
        <f t="shared" si="1"/>
        <v>0.25</v>
      </c>
      <c r="P30" s="10">
        <v>818.16</v>
      </c>
      <c r="Q30" s="2">
        <v>194</v>
      </c>
      <c r="R30" s="2">
        <v>194</v>
      </c>
      <c r="S30" s="36">
        <v>517</v>
      </c>
      <c r="T30" s="185">
        <v>2135</v>
      </c>
      <c r="U30" s="173">
        <v>2131.87</v>
      </c>
      <c r="V30" s="186">
        <f t="shared" si="2"/>
        <v>-3.130000000000109</v>
      </c>
      <c r="W30" s="10"/>
      <c r="X30" s="36">
        <v>140.4</v>
      </c>
      <c r="Y30" s="39">
        <v>15145</v>
      </c>
      <c r="Z30" s="56">
        <f t="shared" si="3"/>
        <v>15145</v>
      </c>
      <c r="AA30" s="293">
        <f t="shared" si="4"/>
        <v>15140.119999999999</v>
      </c>
      <c r="AB30" s="310">
        <f t="shared" si="5"/>
        <v>-4.880000000001019</v>
      </c>
      <c r="AC30" s="311">
        <f t="shared" si="6"/>
        <v>100</v>
      </c>
      <c r="AD30" s="1"/>
      <c r="AE30" s="1"/>
      <c r="AF30" s="1"/>
      <c r="AG30" s="304"/>
      <c r="AH30" s="304"/>
      <c r="AI30" s="304"/>
      <c r="AJ30" s="4"/>
      <c r="AK30" s="1"/>
    </row>
    <row r="31" spans="1:37" ht="12.75">
      <c r="A31" s="102" t="s">
        <v>71</v>
      </c>
      <c r="B31" s="2">
        <v>101</v>
      </c>
      <c r="C31" s="2">
        <v>101</v>
      </c>
      <c r="D31" s="2">
        <v>100</v>
      </c>
      <c r="E31" s="36">
        <v>101</v>
      </c>
      <c r="F31" s="185">
        <v>235</v>
      </c>
      <c r="G31" s="173">
        <v>232</v>
      </c>
      <c r="H31" s="186">
        <f t="shared" si="0"/>
        <v>-3</v>
      </c>
      <c r="I31" s="10">
        <v>2542</v>
      </c>
      <c r="J31" s="2">
        <v>899</v>
      </c>
      <c r="K31" s="2">
        <v>899</v>
      </c>
      <c r="L31" s="36">
        <v>900</v>
      </c>
      <c r="M31" s="185">
        <v>9785</v>
      </c>
      <c r="N31" s="173">
        <v>9782.24</v>
      </c>
      <c r="O31" s="186">
        <f t="shared" si="1"/>
        <v>-2.7600000000002183</v>
      </c>
      <c r="P31" s="10">
        <v>5014</v>
      </c>
      <c r="Q31" s="2">
        <v>3165</v>
      </c>
      <c r="R31" s="2">
        <v>3165</v>
      </c>
      <c r="S31" s="36">
        <v>3166</v>
      </c>
      <c r="T31" s="185">
        <v>18985</v>
      </c>
      <c r="U31" s="173">
        <v>18983.4</v>
      </c>
      <c r="V31" s="186">
        <f t="shared" si="2"/>
        <v>-1.5999999999985448</v>
      </c>
      <c r="W31" s="10"/>
      <c r="X31" s="36">
        <v>286.46</v>
      </c>
      <c r="Y31" s="39">
        <v>29005</v>
      </c>
      <c r="Z31" s="56">
        <f t="shared" si="3"/>
        <v>29005</v>
      </c>
      <c r="AA31" s="293">
        <f t="shared" si="4"/>
        <v>28997.64</v>
      </c>
      <c r="AB31" s="310">
        <f t="shared" si="5"/>
        <v>-7.360000000000582</v>
      </c>
      <c r="AC31" s="311">
        <f t="shared" si="6"/>
        <v>100</v>
      </c>
      <c r="AD31" s="1"/>
      <c r="AE31" s="1"/>
      <c r="AF31" s="1"/>
      <c r="AG31" s="304"/>
      <c r="AH31" s="304"/>
      <c r="AI31" s="304"/>
      <c r="AJ31" s="4"/>
      <c r="AK31" s="1"/>
    </row>
    <row r="32" spans="1:37" ht="12.75">
      <c r="A32" s="98" t="s">
        <v>72</v>
      </c>
      <c r="B32" s="2">
        <v>190</v>
      </c>
      <c r="C32" s="2">
        <v>170</v>
      </c>
      <c r="D32" s="2">
        <v>140</v>
      </c>
      <c r="E32" s="36">
        <v>200</v>
      </c>
      <c r="F32" s="185">
        <v>895</v>
      </c>
      <c r="G32" s="173">
        <v>892</v>
      </c>
      <c r="H32" s="186">
        <f t="shared" si="0"/>
        <v>-3</v>
      </c>
      <c r="I32" s="10">
        <v>2195</v>
      </c>
      <c r="J32" s="2">
        <v>2525</v>
      </c>
      <c r="K32" s="2">
        <v>2484</v>
      </c>
      <c r="L32" s="36">
        <v>2796</v>
      </c>
      <c r="M32" s="185">
        <v>16335</v>
      </c>
      <c r="N32" s="173">
        <v>16334.85</v>
      </c>
      <c r="O32" s="186">
        <f t="shared" si="1"/>
        <v>-0.1499999999996362</v>
      </c>
      <c r="P32" s="10">
        <v>800</v>
      </c>
      <c r="Q32" s="2">
        <v>650</v>
      </c>
      <c r="R32" s="2">
        <v>650</v>
      </c>
      <c r="S32" s="36">
        <v>728</v>
      </c>
      <c r="T32" s="185">
        <v>3760</v>
      </c>
      <c r="U32" s="173">
        <v>3750.15</v>
      </c>
      <c r="V32" s="186">
        <f t="shared" si="2"/>
        <v>-9.849999999999909</v>
      </c>
      <c r="W32" s="10"/>
      <c r="X32" s="36">
        <v>162.78</v>
      </c>
      <c r="Y32" s="39">
        <v>20990</v>
      </c>
      <c r="Z32" s="56">
        <f t="shared" si="3"/>
        <v>20990</v>
      </c>
      <c r="AA32" s="293">
        <f t="shared" si="4"/>
        <v>20977</v>
      </c>
      <c r="AB32" s="310">
        <f t="shared" si="5"/>
        <v>-13</v>
      </c>
      <c r="AC32" s="311">
        <f t="shared" si="6"/>
        <v>99.9</v>
      </c>
      <c r="AD32" s="1"/>
      <c r="AE32" s="1"/>
      <c r="AF32" s="1"/>
      <c r="AG32" s="304"/>
      <c r="AH32" s="304"/>
      <c r="AI32" s="304"/>
      <c r="AJ32" s="4"/>
      <c r="AK32" s="1"/>
    </row>
    <row r="33" spans="1:37" ht="12.75">
      <c r="A33" s="102" t="s">
        <v>73</v>
      </c>
      <c r="B33" s="2">
        <v>1433</v>
      </c>
      <c r="C33" s="2">
        <v>1433</v>
      </c>
      <c r="D33" s="2">
        <v>1100</v>
      </c>
      <c r="E33" s="36">
        <v>1764</v>
      </c>
      <c r="F33" s="185">
        <v>12390</v>
      </c>
      <c r="G33" s="173">
        <v>12387</v>
      </c>
      <c r="H33" s="186">
        <f t="shared" si="0"/>
        <v>-3</v>
      </c>
      <c r="I33" s="10">
        <v>40</v>
      </c>
      <c r="J33" s="2">
        <v>40</v>
      </c>
      <c r="K33" s="2">
        <v>40</v>
      </c>
      <c r="L33" s="36">
        <v>40</v>
      </c>
      <c r="M33" s="185">
        <v>209</v>
      </c>
      <c r="N33" s="173">
        <v>209</v>
      </c>
      <c r="O33" s="186">
        <f t="shared" si="1"/>
        <v>0</v>
      </c>
      <c r="P33" s="10">
        <v>1961</v>
      </c>
      <c r="Q33" s="2">
        <v>1038</v>
      </c>
      <c r="R33" s="2">
        <v>1038</v>
      </c>
      <c r="S33" s="36">
        <v>1039</v>
      </c>
      <c r="T33" s="185">
        <v>12335</v>
      </c>
      <c r="U33" s="173">
        <v>12334.13</v>
      </c>
      <c r="V33" s="186">
        <f t="shared" si="2"/>
        <v>-0.8700000000008004</v>
      </c>
      <c r="W33" s="10"/>
      <c r="X33" s="36">
        <v>176</v>
      </c>
      <c r="Y33" s="39">
        <v>24934</v>
      </c>
      <c r="Z33" s="56">
        <f t="shared" si="3"/>
        <v>24934</v>
      </c>
      <c r="AA33" s="293">
        <f t="shared" si="4"/>
        <v>24930.129999999997</v>
      </c>
      <c r="AB33" s="310">
        <f t="shared" si="5"/>
        <v>-3.8700000000026193</v>
      </c>
      <c r="AC33" s="311">
        <f t="shared" si="6"/>
        <v>100</v>
      </c>
      <c r="AD33" s="1"/>
      <c r="AE33" s="1"/>
      <c r="AF33" s="1"/>
      <c r="AG33" s="304"/>
      <c r="AH33" s="304"/>
      <c r="AI33" s="304"/>
      <c r="AJ33" s="4"/>
      <c r="AK33" s="1"/>
    </row>
    <row r="34" spans="1:37" ht="12.75">
      <c r="A34" s="102" t="s">
        <v>74</v>
      </c>
      <c r="B34" s="2">
        <v>322</v>
      </c>
      <c r="C34" s="2">
        <v>350</v>
      </c>
      <c r="D34" s="2">
        <v>280</v>
      </c>
      <c r="E34" s="36">
        <v>349</v>
      </c>
      <c r="F34" s="185">
        <v>2420</v>
      </c>
      <c r="G34" s="173">
        <v>2417</v>
      </c>
      <c r="H34" s="186">
        <f t="shared" si="0"/>
        <v>-3</v>
      </c>
      <c r="I34" s="10">
        <v>3416</v>
      </c>
      <c r="J34" s="2">
        <v>3425</v>
      </c>
      <c r="K34" s="2">
        <v>2151</v>
      </c>
      <c r="L34" s="36">
        <v>3395</v>
      </c>
      <c r="M34" s="185">
        <v>17443</v>
      </c>
      <c r="N34" s="173">
        <v>17443.13</v>
      </c>
      <c r="O34" s="186">
        <f t="shared" si="1"/>
        <v>0.13000000000101863</v>
      </c>
      <c r="P34" s="10">
        <v>5635</v>
      </c>
      <c r="Q34" s="2">
        <v>3500</v>
      </c>
      <c r="R34" s="2">
        <v>2500</v>
      </c>
      <c r="S34" s="36">
        <v>1653</v>
      </c>
      <c r="T34" s="185">
        <v>31265</v>
      </c>
      <c r="U34" s="173">
        <v>31261.76</v>
      </c>
      <c r="V34" s="186">
        <f t="shared" si="2"/>
        <v>-3.2400000000016007</v>
      </c>
      <c r="W34" s="10"/>
      <c r="X34" s="36">
        <v>191</v>
      </c>
      <c r="Y34" s="39">
        <v>51128</v>
      </c>
      <c r="Z34" s="56">
        <f t="shared" si="3"/>
        <v>51128</v>
      </c>
      <c r="AA34" s="293">
        <f t="shared" si="4"/>
        <v>51121.89</v>
      </c>
      <c r="AB34" s="310">
        <f t="shared" si="5"/>
        <v>-6.110000000000582</v>
      </c>
      <c r="AC34" s="311">
        <f t="shared" si="6"/>
        <v>100</v>
      </c>
      <c r="AD34" s="1"/>
      <c r="AE34" s="1"/>
      <c r="AF34" s="1"/>
      <c r="AG34" s="304"/>
      <c r="AH34" s="304"/>
      <c r="AI34" s="304"/>
      <c r="AJ34" s="4"/>
      <c r="AK34" s="1"/>
    </row>
    <row r="35" spans="1:37" ht="12.75">
      <c r="A35" s="102" t="s">
        <v>75</v>
      </c>
      <c r="B35" s="2">
        <v>1110</v>
      </c>
      <c r="C35" s="2">
        <v>1150</v>
      </c>
      <c r="D35" s="2">
        <v>1150</v>
      </c>
      <c r="E35" s="36">
        <v>1150</v>
      </c>
      <c r="F35" s="185">
        <v>4950</v>
      </c>
      <c r="G35" s="173">
        <v>4949</v>
      </c>
      <c r="H35" s="186">
        <f t="shared" si="0"/>
        <v>-1</v>
      </c>
      <c r="I35" s="10">
        <v>3860</v>
      </c>
      <c r="J35" s="2">
        <v>3860</v>
      </c>
      <c r="K35" s="2">
        <v>3860</v>
      </c>
      <c r="L35" s="36">
        <v>3860</v>
      </c>
      <c r="M35" s="185">
        <v>23635</v>
      </c>
      <c r="N35" s="173">
        <v>23635.18</v>
      </c>
      <c r="O35" s="186">
        <f t="shared" si="1"/>
        <v>0.18000000000029104</v>
      </c>
      <c r="P35" s="10">
        <v>2313</v>
      </c>
      <c r="Q35" s="2">
        <v>2314</v>
      </c>
      <c r="R35" s="2">
        <v>2313</v>
      </c>
      <c r="S35" s="36">
        <v>2313</v>
      </c>
      <c r="T35" s="185">
        <v>16645</v>
      </c>
      <c r="U35" s="173">
        <v>16642.92</v>
      </c>
      <c r="V35" s="186">
        <f t="shared" si="2"/>
        <v>-2.0800000000017462</v>
      </c>
      <c r="W35" s="10"/>
      <c r="X35" s="36">
        <v>85.21</v>
      </c>
      <c r="Y35" s="39">
        <v>45230</v>
      </c>
      <c r="Z35" s="56">
        <f t="shared" si="3"/>
        <v>45230</v>
      </c>
      <c r="AA35" s="293">
        <f t="shared" si="4"/>
        <v>45227.1</v>
      </c>
      <c r="AB35" s="310">
        <f t="shared" si="5"/>
        <v>-2.900000000001455</v>
      </c>
      <c r="AC35" s="311">
        <f t="shared" si="6"/>
        <v>100</v>
      </c>
      <c r="AD35" s="1"/>
      <c r="AE35" s="1"/>
      <c r="AF35" s="1"/>
      <c r="AG35" s="304"/>
      <c r="AH35" s="304"/>
      <c r="AI35" s="304"/>
      <c r="AJ35" s="4"/>
      <c r="AK35" s="1"/>
    </row>
    <row r="36" spans="1:37" ht="12.75">
      <c r="A36" s="102" t="s">
        <v>76</v>
      </c>
      <c r="B36" s="2">
        <v>1366</v>
      </c>
      <c r="C36" s="2">
        <v>400</v>
      </c>
      <c r="D36" s="2">
        <v>400</v>
      </c>
      <c r="E36" s="36">
        <v>400</v>
      </c>
      <c r="F36" s="185">
        <v>6130</v>
      </c>
      <c r="G36" s="173">
        <v>6130</v>
      </c>
      <c r="H36" s="186">
        <f t="shared" si="0"/>
        <v>0</v>
      </c>
      <c r="I36" s="10">
        <v>88</v>
      </c>
      <c r="J36" s="2">
        <v>50</v>
      </c>
      <c r="K36" s="2">
        <v>50</v>
      </c>
      <c r="L36" s="36">
        <v>50</v>
      </c>
      <c r="M36" s="185">
        <v>240</v>
      </c>
      <c r="N36" s="173">
        <v>237.34</v>
      </c>
      <c r="O36" s="186">
        <f t="shared" si="1"/>
        <v>-2.6599999999999966</v>
      </c>
      <c r="P36" s="10">
        <v>3020</v>
      </c>
      <c r="Q36" s="2">
        <v>790</v>
      </c>
      <c r="R36" s="2">
        <v>342</v>
      </c>
      <c r="S36" s="36">
        <v>794</v>
      </c>
      <c r="T36" s="185">
        <v>11585</v>
      </c>
      <c r="U36" s="173">
        <v>11582.75</v>
      </c>
      <c r="V36" s="186">
        <f t="shared" si="2"/>
        <v>-2.25</v>
      </c>
      <c r="W36" s="10"/>
      <c r="X36" s="36">
        <v>46.3</v>
      </c>
      <c r="Y36" s="39">
        <v>17955</v>
      </c>
      <c r="Z36" s="56">
        <f t="shared" si="3"/>
        <v>17955</v>
      </c>
      <c r="AA36" s="293">
        <f t="shared" si="4"/>
        <v>17950.09</v>
      </c>
      <c r="AB36" s="310">
        <f t="shared" si="5"/>
        <v>-4.9099999999998545</v>
      </c>
      <c r="AC36" s="311">
        <f t="shared" si="6"/>
        <v>100</v>
      </c>
      <c r="AD36" s="1"/>
      <c r="AE36" s="1"/>
      <c r="AF36" s="1"/>
      <c r="AG36" s="304"/>
      <c r="AH36" s="304"/>
      <c r="AI36" s="304"/>
      <c r="AJ36" s="4"/>
      <c r="AK36" s="1"/>
    </row>
    <row r="37" spans="1:37" ht="12.75">
      <c r="A37" s="102" t="s">
        <v>77</v>
      </c>
      <c r="B37" s="2">
        <v>1405</v>
      </c>
      <c r="C37" s="2">
        <v>1403</v>
      </c>
      <c r="D37" s="2">
        <v>1405</v>
      </c>
      <c r="E37" s="36">
        <v>1408</v>
      </c>
      <c r="F37" s="185">
        <v>10390</v>
      </c>
      <c r="G37" s="173">
        <v>10388</v>
      </c>
      <c r="H37" s="186">
        <f t="shared" si="0"/>
        <v>-2</v>
      </c>
      <c r="I37" s="10">
        <v>301</v>
      </c>
      <c r="J37" s="2">
        <v>300</v>
      </c>
      <c r="K37" s="2">
        <v>301</v>
      </c>
      <c r="L37" s="36">
        <v>302</v>
      </c>
      <c r="M37" s="185">
        <v>510</v>
      </c>
      <c r="N37" s="173">
        <v>508.06</v>
      </c>
      <c r="O37" s="186">
        <f t="shared" si="1"/>
        <v>-1.9399999999999977</v>
      </c>
      <c r="P37" s="10">
        <v>3310</v>
      </c>
      <c r="Q37" s="2">
        <v>3309</v>
      </c>
      <c r="R37" s="2">
        <v>3311</v>
      </c>
      <c r="S37" s="36">
        <v>3319</v>
      </c>
      <c r="T37" s="185">
        <v>22850</v>
      </c>
      <c r="U37" s="173">
        <v>22846.04</v>
      </c>
      <c r="V37" s="186">
        <f t="shared" si="2"/>
        <v>-3.959999999999127</v>
      </c>
      <c r="W37" s="10"/>
      <c r="X37" s="36">
        <v>173.84</v>
      </c>
      <c r="Y37" s="39">
        <v>33750</v>
      </c>
      <c r="Z37" s="56">
        <f t="shared" si="3"/>
        <v>33750</v>
      </c>
      <c r="AA37" s="293">
        <f t="shared" si="4"/>
        <v>33742.1</v>
      </c>
      <c r="AB37" s="310">
        <f t="shared" si="5"/>
        <v>-7.900000000001455</v>
      </c>
      <c r="AC37" s="311">
        <f t="shared" si="6"/>
        <v>100</v>
      </c>
      <c r="AD37" s="1"/>
      <c r="AE37" s="1"/>
      <c r="AF37" s="1"/>
      <c r="AG37" s="304"/>
      <c r="AH37" s="304"/>
      <c r="AI37" s="304"/>
      <c r="AJ37" s="4"/>
      <c r="AK37" s="1"/>
    </row>
    <row r="38" spans="1:37" ht="12.75">
      <c r="A38" s="102" t="s">
        <v>78</v>
      </c>
      <c r="B38" s="2">
        <v>22</v>
      </c>
      <c r="C38" s="2">
        <v>21</v>
      </c>
      <c r="D38" s="2">
        <v>21</v>
      </c>
      <c r="E38" s="36">
        <v>21</v>
      </c>
      <c r="F38" s="185">
        <v>120</v>
      </c>
      <c r="G38" s="173">
        <v>119</v>
      </c>
      <c r="H38" s="186">
        <f t="shared" si="0"/>
        <v>-1</v>
      </c>
      <c r="I38" s="10">
        <v>4488</v>
      </c>
      <c r="J38" s="2">
        <v>1060</v>
      </c>
      <c r="K38" s="2">
        <v>1060</v>
      </c>
      <c r="L38" s="36">
        <v>1056</v>
      </c>
      <c r="M38" s="185">
        <v>13865</v>
      </c>
      <c r="N38" s="173">
        <v>13862.69</v>
      </c>
      <c r="O38" s="186">
        <f t="shared" si="1"/>
        <v>-2.3099999999994907</v>
      </c>
      <c r="P38" s="10">
        <v>192</v>
      </c>
      <c r="Q38" s="2">
        <v>192</v>
      </c>
      <c r="R38" s="2">
        <v>192</v>
      </c>
      <c r="S38" s="36">
        <v>190</v>
      </c>
      <c r="T38" s="185">
        <v>735</v>
      </c>
      <c r="U38" s="173">
        <v>731</v>
      </c>
      <c r="V38" s="186">
        <f t="shared" si="2"/>
        <v>-4</v>
      </c>
      <c r="W38" s="10"/>
      <c r="X38" s="36">
        <v>51</v>
      </c>
      <c r="Y38" s="39">
        <v>14720</v>
      </c>
      <c r="Z38" s="56">
        <f t="shared" si="3"/>
        <v>14720</v>
      </c>
      <c r="AA38" s="293">
        <f t="shared" si="4"/>
        <v>14712.69</v>
      </c>
      <c r="AB38" s="310">
        <f t="shared" si="5"/>
        <v>-7.309999999999491</v>
      </c>
      <c r="AC38" s="311">
        <f t="shared" si="6"/>
        <v>100</v>
      </c>
      <c r="AD38" s="1"/>
      <c r="AE38" s="1"/>
      <c r="AF38" s="1"/>
      <c r="AG38" s="304"/>
      <c r="AH38" s="304"/>
      <c r="AI38" s="304"/>
      <c r="AJ38" s="4"/>
      <c r="AK38" s="1"/>
    </row>
    <row r="39" spans="1:37" ht="12.75">
      <c r="A39" s="102" t="s">
        <v>79</v>
      </c>
      <c r="B39" s="2">
        <v>46</v>
      </c>
      <c r="C39" s="2">
        <v>26</v>
      </c>
      <c r="D39" s="2">
        <v>26</v>
      </c>
      <c r="E39" s="36">
        <v>25</v>
      </c>
      <c r="F39" s="185">
        <v>215</v>
      </c>
      <c r="G39" s="173">
        <v>215</v>
      </c>
      <c r="H39" s="186">
        <f t="shared" si="0"/>
        <v>0</v>
      </c>
      <c r="I39" s="10">
        <v>3501</v>
      </c>
      <c r="J39" s="2">
        <v>1727</v>
      </c>
      <c r="K39" s="2">
        <v>1727</v>
      </c>
      <c r="L39" s="36">
        <v>1727</v>
      </c>
      <c r="M39" s="185">
        <v>15610</v>
      </c>
      <c r="N39" s="173">
        <v>15608.05</v>
      </c>
      <c r="O39" s="186">
        <f t="shared" si="1"/>
        <v>-1.9500000000007276</v>
      </c>
      <c r="P39" s="10">
        <v>538</v>
      </c>
      <c r="Q39" s="2">
        <v>308</v>
      </c>
      <c r="R39" s="2">
        <v>309</v>
      </c>
      <c r="S39" s="36">
        <v>308</v>
      </c>
      <c r="T39" s="185">
        <v>2070</v>
      </c>
      <c r="U39" s="173">
        <v>2069.57</v>
      </c>
      <c r="V39" s="186">
        <f t="shared" si="2"/>
        <v>-0.4299999999998363</v>
      </c>
      <c r="W39" s="10"/>
      <c r="X39" s="36">
        <v>163.85</v>
      </c>
      <c r="Y39" s="39">
        <v>17895</v>
      </c>
      <c r="Z39" s="56">
        <f t="shared" si="3"/>
        <v>17895</v>
      </c>
      <c r="AA39" s="293">
        <f t="shared" si="4"/>
        <v>17892.62</v>
      </c>
      <c r="AB39" s="310">
        <f t="shared" si="5"/>
        <v>-2.3800000000010186</v>
      </c>
      <c r="AC39" s="311">
        <f t="shared" si="6"/>
        <v>100</v>
      </c>
      <c r="AD39" s="1"/>
      <c r="AE39" s="1"/>
      <c r="AF39" s="1"/>
      <c r="AG39" s="304"/>
      <c r="AH39" s="304"/>
      <c r="AI39" s="304"/>
      <c r="AJ39" s="4"/>
      <c r="AK39" s="1"/>
    </row>
    <row r="40" spans="1:37" ht="12.75">
      <c r="A40" s="102" t="s">
        <v>80</v>
      </c>
      <c r="B40" s="2">
        <v>51</v>
      </c>
      <c r="C40" s="2">
        <v>59</v>
      </c>
      <c r="D40" s="2">
        <v>61</v>
      </c>
      <c r="E40" s="36">
        <v>63</v>
      </c>
      <c r="F40" s="185">
        <v>45</v>
      </c>
      <c r="G40" s="173">
        <v>43</v>
      </c>
      <c r="H40" s="186">
        <f t="shared" si="0"/>
        <v>-2</v>
      </c>
      <c r="I40" s="10">
        <v>1165</v>
      </c>
      <c r="J40" s="2">
        <v>1000</v>
      </c>
      <c r="K40" s="2">
        <v>676</v>
      </c>
      <c r="L40" s="36">
        <v>676</v>
      </c>
      <c r="M40" s="185">
        <v>9450</v>
      </c>
      <c r="N40" s="173">
        <v>9449.3</v>
      </c>
      <c r="O40" s="186">
        <f t="shared" si="1"/>
        <v>-0.7000000000007276</v>
      </c>
      <c r="P40" s="10">
        <v>1754</v>
      </c>
      <c r="Q40" s="2">
        <v>1993</v>
      </c>
      <c r="R40" s="2">
        <v>2073</v>
      </c>
      <c r="S40" s="36">
        <v>2153</v>
      </c>
      <c r="T40" s="185">
        <v>16680</v>
      </c>
      <c r="U40" s="173">
        <v>16672.67</v>
      </c>
      <c r="V40" s="186">
        <f t="shared" si="2"/>
        <v>-7.330000000001746</v>
      </c>
      <c r="W40" s="10"/>
      <c r="X40" s="36">
        <v>56.11</v>
      </c>
      <c r="Y40" s="39">
        <v>26175</v>
      </c>
      <c r="Z40" s="56">
        <f t="shared" si="3"/>
        <v>26175</v>
      </c>
      <c r="AA40" s="293">
        <f t="shared" si="4"/>
        <v>26164.969999999998</v>
      </c>
      <c r="AB40" s="310">
        <f t="shared" si="5"/>
        <v>-10.030000000002474</v>
      </c>
      <c r="AC40" s="311">
        <f t="shared" si="6"/>
        <v>100</v>
      </c>
      <c r="AD40" s="1"/>
      <c r="AE40" s="1"/>
      <c r="AF40" s="1"/>
      <c r="AG40" s="304"/>
      <c r="AH40" s="304"/>
      <c r="AI40" s="304"/>
      <c r="AJ40" s="4"/>
      <c r="AK40" s="1"/>
    </row>
    <row r="41" spans="1:37" ht="12.75">
      <c r="A41" s="102" t="s">
        <v>81</v>
      </c>
      <c r="B41" s="2">
        <v>17</v>
      </c>
      <c r="C41" s="2">
        <v>28</v>
      </c>
      <c r="D41" s="2">
        <v>25</v>
      </c>
      <c r="E41" s="36">
        <v>30</v>
      </c>
      <c r="F41" s="185">
        <v>65</v>
      </c>
      <c r="G41" s="173">
        <v>65</v>
      </c>
      <c r="H41" s="186">
        <f t="shared" si="0"/>
        <v>0</v>
      </c>
      <c r="I41" s="10">
        <v>2759</v>
      </c>
      <c r="J41" s="2">
        <v>747</v>
      </c>
      <c r="K41" s="2">
        <v>740</v>
      </c>
      <c r="L41" s="36">
        <v>754</v>
      </c>
      <c r="M41" s="185">
        <v>11500</v>
      </c>
      <c r="N41" s="173">
        <v>11494.91</v>
      </c>
      <c r="O41" s="186">
        <f t="shared" si="1"/>
        <v>-5.0900000000001455</v>
      </c>
      <c r="P41" s="10">
        <v>817</v>
      </c>
      <c r="Q41" s="2">
        <v>721</v>
      </c>
      <c r="R41" s="2">
        <v>721</v>
      </c>
      <c r="S41" s="36">
        <v>721</v>
      </c>
      <c r="T41" s="185">
        <v>4510</v>
      </c>
      <c r="U41" s="173">
        <v>4509.81</v>
      </c>
      <c r="V41" s="186">
        <f t="shared" si="2"/>
        <v>-0.18999999999959982</v>
      </c>
      <c r="W41" s="10"/>
      <c r="X41" s="36">
        <v>53.38</v>
      </c>
      <c r="Y41" s="39">
        <v>16075</v>
      </c>
      <c r="Z41" s="56">
        <f t="shared" si="3"/>
        <v>16075</v>
      </c>
      <c r="AA41" s="293">
        <f t="shared" si="4"/>
        <v>16069.720000000001</v>
      </c>
      <c r="AB41" s="310">
        <f t="shared" si="5"/>
        <v>-5.279999999998836</v>
      </c>
      <c r="AC41" s="311">
        <f t="shared" si="6"/>
        <v>100</v>
      </c>
      <c r="AD41" s="1"/>
      <c r="AE41" s="1"/>
      <c r="AF41" s="1"/>
      <c r="AG41" s="304"/>
      <c r="AH41" s="304"/>
      <c r="AI41" s="304"/>
      <c r="AJ41" s="4"/>
      <c r="AK41" s="1"/>
    </row>
    <row r="42" spans="1:37" ht="12.75">
      <c r="A42" s="103" t="s">
        <v>86</v>
      </c>
      <c r="B42" s="8"/>
      <c r="C42" s="2">
        <v>50</v>
      </c>
      <c r="D42" s="2">
        <v>200</v>
      </c>
      <c r="E42" s="36">
        <v>250</v>
      </c>
      <c r="F42" s="185">
        <v>135</v>
      </c>
      <c r="G42" s="173">
        <v>134</v>
      </c>
      <c r="H42" s="186">
        <f t="shared" si="0"/>
        <v>-1</v>
      </c>
      <c r="I42" s="11"/>
      <c r="J42" s="2">
        <v>17</v>
      </c>
      <c r="K42" s="2">
        <v>100</v>
      </c>
      <c r="L42" s="36">
        <v>120</v>
      </c>
      <c r="M42" s="185">
        <v>90</v>
      </c>
      <c r="N42" s="173">
        <v>89</v>
      </c>
      <c r="O42" s="186">
        <f t="shared" si="1"/>
        <v>-1</v>
      </c>
      <c r="P42" s="11"/>
      <c r="Q42" s="2">
        <v>50</v>
      </c>
      <c r="R42" s="2">
        <v>200</v>
      </c>
      <c r="S42" s="36">
        <v>250</v>
      </c>
      <c r="T42" s="185">
        <v>80</v>
      </c>
      <c r="U42" s="173">
        <v>80</v>
      </c>
      <c r="V42" s="186">
        <f t="shared" si="2"/>
        <v>0</v>
      </c>
      <c r="W42" s="10"/>
      <c r="X42" s="36">
        <v>17</v>
      </c>
      <c r="Y42" s="39">
        <v>305</v>
      </c>
      <c r="Z42" s="56">
        <f t="shared" si="3"/>
        <v>305</v>
      </c>
      <c r="AA42" s="293">
        <f t="shared" si="4"/>
        <v>303</v>
      </c>
      <c r="AB42" s="310">
        <f t="shared" si="5"/>
        <v>-2</v>
      </c>
      <c r="AC42" s="311">
        <f t="shared" si="6"/>
        <v>99.3</v>
      </c>
      <c r="AD42" s="1"/>
      <c r="AE42" s="1"/>
      <c r="AF42" s="1"/>
      <c r="AG42" s="304"/>
      <c r="AH42" s="304"/>
      <c r="AI42" s="304"/>
      <c r="AJ42" s="4"/>
      <c r="AK42" s="1"/>
    </row>
    <row r="43" spans="1:37" ht="12.75">
      <c r="A43" s="102" t="s">
        <v>82</v>
      </c>
      <c r="B43" s="2">
        <v>20</v>
      </c>
      <c r="C43" s="2">
        <v>25</v>
      </c>
      <c r="D43" s="2">
        <v>20</v>
      </c>
      <c r="E43" s="36">
        <v>25</v>
      </c>
      <c r="F43" s="185">
        <v>115</v>
      </c>
      <c r="G43" s="173">
        <v>111</v>
      </c>
      <c r="H43" s="186">
        <f t="shared" si="0"/>
        <v>-4</v>
      </c>
      <c r="I43" s="10">
        <v>3220</v>
      </c>
      <c r="J43" s="2">
        <v>2625</v>
      </c>
      <c r="K43" s="2">
        <v>2630</v>
      </c>
      <c r="L43" s="36">
        <v>3263</v>
      </c>
      <c r="M43" s="185">
        <v>19805</v>
      </c>
      <c r="N43" s="173">
        <v>19801.86</v>
      </c>
      <c r="O43" s="186">
        <f t="shared" si="1"/>
        <v>-3.139999999999418</v>
      </c>
      <c r="P43" s="10">
        <v>1300</v>
      </c>
      <c r="Q43" s="2">
        <v>1650</v>
      </c>
      <c r="R43" s="2">
        <v>1650</v>
      </c>
      <c r="S43" s="36">
        <v>1629</v>
      </c>
      <c r="T43" s="185">
        <v>6460</v>
      </c>
      <c r="U43" s="173">
        <v>6460.32</v>
      </c>
      <c r="V43" s="186">
        <f t="shared" si="2"/>
        <v>0.31999999999970896</v>
      </c>
      <c r="W43" s="10"/>
      <c r="X43" s="36">
        <v>215.19</v>
      </c>
      <c r="Y43" s="39">
        <v>26380</v>
      </c>
      <c r="Z43" s="56">
        <f t="shared" si="3"/>
        <v>26380</v>
      </c>
      <c r="AA43" s="293">
        <f t="shared" si="4"/>
        <v>26373.18</v>
      </c>
      <c r="AB43" s="310">
        <f t="shared" si="5"/>
        <v>-6.819999999999709</v>
      </c>
      <c r="AC43" s="311">
        <f t="shared" si="6"/>
        <v>100</v>
      </c>
      <c r="AD43" s="1"/>
      <c r="AE43" s="1"/>
      <c r="AF43" s="1"/>
      <c r="AG43" s="304"/>
      <c r="AH43" s="304"/>
      <c r="AI43" s="304"/>
      <c r="AJ43" s="4"/>
      <c r="AK43" s="1"/>
    </row>
    <row r="44" spans="1:37" ht="12.75">
      <c r="A44" s="102" t="s">
        <v>83</v>
      </c>
      <c r="B44" s="2">
        <v>2569</v>
      </c>
      <c r="C44" s="2">
        <v>2568</v>
      </c>
      <c r="D44" s="2">
        <v>2568</v>
      </c>
      <c r="E44" s="36">
        <v>2570</v>
      </c>
      <c r="F44" s="185">
        <v>20005</v>
      </c>
      <c r="G44" s="173">
        <v>20005</v>
      </c>
      <c r="H44" s="186">
        <f t="shared" si="0"/>
        <v>0</v>
      </c>
      <c r="I44" s="10">
        <v>202</v>
      </c>
      <c r="J44" s="2">
        <v>111</v>
      </c>
      <c r="K44" s="2">
        <v>111</v>
      </c>
      <c r="L44" s="36">
        <v>20</v>
      </c>
      <c r="M44" s="185">
        <v>1020</v>
      </c>
      <c r="N44" s="173">
        <v>1017.49</v>
      </c>
      <c r="O44" s="186">
        <f t="shared" si="1"/>
        <v>-2.509999999999991</v>
      </c>
      <c r="P44" s="10">
        <v>2367</v>
      </c>
      <c r="Q44" s="2">
        <v>2366</v>
      </c>
      <c r="R44" s="2">
        <v>2367</v>
      </c>
      <c r="S44" s="36">
        <v>2366</v>
      </c>
      <c r="T44" s="185">
        <v>17800</v>
      </c>
      <c r="U44" s="173">
        <v>17800.08</v>
      </c>
      <c r="V44" s="186">
        <f t="shared" si="2"/>
        <v>0.08000000000174623</v>
      </c>
      <c r="W44" s="10"/>
      <c r="X44" s="36">
        <v>115</v>
      </c>
      <c r="Y44" s="39">
        <v>38825</v>
      </c>
      <c r="Z44" s="56">
        <f t="shared" si="3"/>
        <v>38825</v>
      </c>
      <c r="AA44" s="293">
        <f t="shared" si="4"/>
        <v>38822.57000000001</v>
      </c>
      <c r="AB44" s="310">
        <f t="shared" si="5"/>
        <v>-2.429999999993015</v>
      </c>
      <c r="AC44" s="311">
        <f t="shared" si="6"/>
        <v>100</v>
      </c>
      <c r="AD44" s="1"/>
      <c r="AE44" s="1"/>
      <c r="AF44" s="1"/>
      <c r="AG44" s="304"/>
      <c r="AH44" s="304"/>
      <c r="AI44" s="304"/>
      <c r="AJ44" s="4"/>
      <c r="AK44" s="1"/>
    </row>
    <row r="45" spans="1:37" ht="12.75">
      <c r="A45" s="102" t="s">
        <v>84</v>
      </c>
      <c r="B45" s="2">
        <v>1503</v>
      </c>
      <c r="C45" s="2">
        <v>1300</v>
      </c>
      <c r="D45" s="2">
        <v>1400</v>
      </c>
      <c r="E45" s="36">
        <v>1533</v>
      </c>
      <c r="F45" s="185">
        <v>9550</v>
      </c>
      <c r="G45" s="173">
        <v>9546.83</v>
      </c>
      <c r="H45" s="186">
        <f t="shared" si="0"/>
        <v>-3.1700000000000728</v>
      </c>
      <c r="I45" s="10">
        <v>42</v>
      </c>
      <c r="J45" s="2">
        <v>55</v>
      </c>
      <c r="K45" s="2">
        <v>63</v>
      </c>
      <c r="L45" s="36">
        <v>65</v>
      </c>
      <c r="M45" s="185">
        <v>150</v>
      </c>
      <c r="N45" s="173">
        <v>146.72</v>
      </c>
      <c r="O45" s="186">
        <f t="shared" si="1"/>
        <v>-3.280000000000001</v>
      </c>
      <c r="P45" s="10">
        <v>1355</v>
      </c>
      <c r="Q45" s="2">
        <v>1168</v>
      </c>
      <c r="R45" s="2">
        <v>1268</v>
      </c>
      <c r="S45" s="36">
        <v>1369</v>
      </c>
      <c r="T45" s="185">
        <v>7400</v>
      </c>
      <c r="U45" s="173">
        <v>7396.91</v>
      </c>
      <c r="V45" s="186">
        <f t="shared" si="2"/>
        <v>-3.0900000000001455</v>
      </c>
      <c r="W45" s="10"/>
      <c r="X45" s="36">
        <v>32.6</v>
      </c>
      <c r="Y45" s="39">
        <v>17100</v>
      </c>
      <c r="Z45" s="56">
        <f t="shared" si="3"/>
        <v>17100</v>
      </c>
      <c r="AA45" s="293">
        <f t="shared" si="4"/>
        <v>17090.46</v>
      </c>
      <c r="AB45" s="310">
        <f t="shared" si="5"/>
        <v>-9.540000000000873</v>
      </c>
      <c r="AC45" s="311">
        <f t="shared" si="6"/>
        <v>99.9</v>
      </c>
      <c r="AD45" s="1"/>
      <c r="AE45" s="1"/>
      <c r="AF45" s="1"/>
      <c r="AG45" s="304"/>
      <c r="AH45" s="304"/>
      <c r="AI45" s="304"/>
      <c r="AJ45" s="4"/>
      <c r="AK45" s="1"/>
    </row>
    <row r="46" spans="1:37" ht="12.75">
      <c r="A46" s="102" t="s">
        <v>85</v>
      </c>
      <c r="B46" s="2">
        <v>77</v>
      </c>
      <c r="C46" s="2">
        <v>39</v>
      </c>
      <c r="D46" s="2">
        <v>39</v>
      </c>
      <c r="E46" s="36">
        <v>40</v>
      </c>
      <c r="F46" s="185">
        <v>235</v>
      </c>
      <c r="G46" s="173">
        <v>231</v>
      </c>
      <c r="H46" s="186">
        <f t="shared" si="0"/>
        <v>-4</v>
      </c>
      <c r="I46" s="10">
        <v>6363</v>
      </c>
      <c r="J46" s="8"/>
      <c r="K46" s="8"/>
      <c r="L46" s="34"/>
      <c r="M46" s="185">
        <v>27350</v>
      </c>
      <c r="N46" s="177">
        <v>27347.3</v>
      </c>
      <c r="O46" s="186">
        <f t="shared" si="1"/>
        <v>-2.7000000000007276</v>
      </c>
      <c r="P46" s="10">
        <v>3934</v>
      </c>
      <c r="Q46" s="2">
        <v>3005</v>
      </c>
      <c r="R46" s="2">
        <v>3006</v>
      </c>
      <c r="S46" s="36">
        <v>3005</v>
      </c>
      <c r="T46" s="185">
        <v>15560</v>
      </c>
      <c r="U46" s="173">
        <v>15556.96</v>
      </c>
      <c r="V46" s="186">
        <f t="shared" si="2"/>
        <v>-3.040000000000873</v>
      </c>
      <c r="W46" s="10"/>
      <c r="X46" s="36">
        <v>81</v>
      </c>
      <c r="Y46" s="39">
        <v>43145</v>
      </c>
      <c r="Z46" s="56">
        <f t="shared" si="3"/>
        <v>43145</v>
      </c>
      <c r="AA46" s="293">
        <f t="shared" si="4"/>
        <v>43135.259999999995</v>
      </c>
      <c r="AB46" s="310">
        <f t="shared" si="5"/>
        <v>-9.740000000005239</v>
      </c>
      <c r="AC46" s="311">
        <f t="shared" si="6"/>
        <v>100</v>
      </c>
      <c r="AD46" s="1"/>
      <c r="AE46" s="1"/>
      <c r="AF46" s="1"/>
      <c r="AG46" s="304"/>
      <c r="AH46" s="304"/>
      <c r="AI46" s="304"/>
      <c r="AJ46" s="4"/>
      <c r="AK46" s="1"/>
    </row>
    <row r="47" spans="1:37" ht="12.75">
      <c r="A47" s="102" t="s">
        <v>43</v>
      </c>
      <c r="B47" s="2">
        <v>960</v>
      </c>
      <c r="C47" s="2">
        <v>1250</v>
      </c>
      <c r="D47" s="2">
        <v>1300</v>
      </c>
      <c r="E47" s="36">
        <v>1313</v>
      </c>
      <c r="F47" s="185">
        <v>4355</v>
      </c>
      <c r="G47" s="173">
        <v>4352</v>
      </c>
      <c r="H47" s="186">
        <f t="shared" si="0"/>
        <v>-3</v>
      </c>
      <c r="I47" s="10">
        <v>55</v>
      </c>
      <c r="J47" s="2">
        <v>97</v>
      </c>
      <c r="K47" s="2">
        <v>97</v>
      </c>
      <c r="L47" s="36">
        <v>97</v>
      </c>
      <c r="M47" s="185">
        <v>265</v>
      </c>
      <c r="N47" s="173">
        <v>262.61</v>
      </c>
      <c r="O47" s="186">
        <f t="shared" si="1"/>
        <v>-2.3899999999999864</v>
      </c>
      <c r="P47" s="10">
        <v>573</v>
      </c>
      <c r="Q47" s="2">
        <v>850</v>
      </c>
      <c r="R47" s="2">
        <v>950</v>
      </c>
      <c r="S47" s="36">
        <v>950</v>
      </c>
      <c r="T47" s="185">
        <v>2360</v>
      </c>
      <c r="U47" s="173">
        <v>2356.6</v>
      </c>
      <c r="V47" s="186">
        <f t="shared" si="2"/>
        <v>-3.400000000000091</v>
      </c>
      <c r="W47" s="10"/>
      <c r="X47" s="36">
        <v>324.82</v>
      </c>
      <c r="Y47" s="39">
        <v>6980</v>
      </c>
      <c r="Z47" s="56">
        <f t="shared" si="3"/>
        <v>6980</v>
      </c>
      <c r="AA47" s="293">
        <f t="shared" si="4"/>
        <v>6971.209999999999</v>
      </c>
      <c r="AB47" s="310">
        <f t="shared" si="5"/>
        <v>-8.790000000000873</v>
      </c>
      <c r="AC47" s="311">
        <f t="shared" si="6"/>
        <v>99.9</v>
      </c>
      <c r="AD47" s="1"/>
      <c r="AE47" s="1"/>
      <c r="AF47" s="1"/>
      <c r="AG47" s="304"/>
      <c r="AH47" s="304"/>
      <c r="AI47" s="304"/>
      <c r="AJ47" s="4"/>
      <c r="AK47" s="1"/>
    </row>
    <row r="48" spans="1:37" ht="12.75">
      <c r="A48" s="102" t="s">
        <v>44</v>
      </c>
      <c r="B48" s="2">
        <v>230.33333333333334</v>
      </c>
      <c r="C48" s="2">
        <v>282.3333333333333</v>
      </c>
      <c r="D48" s="2">
        <v>311.3333333333333</v>
      </c>
      <c r="E48" s="36">
        <v>302.3333333333333</v>
      </c>
      <c r="F48" s="185">
        <v>395</v>
      </c>
      <c r="G48" s="173">
        <v>394</v>
      </c>
      <c r="H48" s="186">
        <f t="shared" si="0"/>
        <v>-1</v>
      </c>
      <c r="I48" s="10">
        <v>893.3333333333334</v>
      </c>
      <c r="J48" s="2">
        <v>981.3333333333334</v>
      </c>
      <c r="K48" s="2">
        <v>1079.3333333333333</v>
      </c>
      <c r="L48" s="36">
        <v>1047.33333333333</v>
      </c>
      <c r="M48" s="185">
        <v>3610</v>
      </c>
      <c r="N48" s="173">
        <v>3607.11</v>
      </c>
      <c r="O48" s="186">
        <f t="shared" si="1"/>
        <v>-2.8899999999998727</v>
      </c>
      <c r="P48" s="10">
        <v>779.3333333333334</v>
      </c>
      <c r="Q48" s="2">
        <v>738.3333333333334</v>
      </c>
      <c r="R48" s="2">
        <v>812.333333333333</v>
      </c>
      <c r="S48" s="36">
        <v>787.3333333333334</v>
      </c>
      <c r="T48" s="185">
        <v>2670</v>
      </c>
      <c r="U48" s="173">
        <v>2669.64</v>
      </c>
      <c r="V48" s="186">
        <f t="shared" si="2"/>
        <v>-0.36000000000012733</v>
      </c>
      <c r="W48" s="10"/>
      <c r="X48" s="36">
        <v>254.22</v>
      </c>
      <c r="Y48" s="39">
        <v>6675</v>
      </c>
      <c r="Z48" s="56">
        <f t="shared" si="3"/>
        <v>6675</v>
      </c>
      <c r="AA48" s="293">
        <f t="shared" si="4"/>
        <v>6670.75</v>
      </c>
      <c r="AB48" s="310">
        <f t="shared" si="5"/>
        <v>-4.25</v>
      </c>
      <c r="AC48" s="311">
        <f t="shared" si="6"/>
        <v>99.9</v>
      </c>
      <c r="AD48" s="1"/>
      <c r="AE48" s="1"/>
      <c r="AF48" s="1"/>
      <c r="AG48" s="304"/>
      <c r="AH48" s="304"/>
      <c r="AI48" s="304"/>
      <c r="AJ48" s="4"/>
      <c r="AK48" s="1"/>
    </row>
    <row r="49" spans="1:37" ht="12.75">
      <c r="A49" s="102" t="s">
        <v>32</v>
      </c>
      <c r="B49" s="2">
        <v>55</v>
      </c>
      <c r="C49" s="2">
        <v>53</v>
      </c>
      <c r="D49" s="2">
        <v>49</v>
      </c>
      <c r="E49" s="36">
        <v>54</v>
      </c>
      <c r="F49" s="185">
        <v>215</v>
      </c>
      <c r="G49" s="173">
        <v>215</v>
      </c>
      <c r="H49" s="186">
        <f t="shared" si="0"/>
        <v>0</v>
      </c>
      <c r="I49" s="10">
        <v>52</v>
      </c>
      <c r="J49" s="2">
        <v>50</v>
      </c>
      <c r="K49" s="2">
        <v>46</v>
      </c>
      <c r="L49" s="36">
        <v>50</v>
      </c>
      <c r="M49" s="185">
        <v>185</v>
      </c>
      <c r="N49" s="173">
        <v>183</v>
      </c>
      <c r="O49" s="186">
        <f t="shared" si="1"/>
        <v>-2</v>
      </c>
      <c r="P49" s="10">
        <v>55</v>
      </c>
      <c r="Q49" s="2">
        <v>53</v>
      </c>
      <c r="R49" s="2">
        <v>49</v>
      </c>
      <c r="S49" s="36">
        <v>55</v>
      </c>
      <c r="T49" s="185">
        <v>220</v>
      </c>
      <c r="U49" s="173">
        <v>215</v>
      </c>
      <c r="V49" s="186">
        <f t="shared" si="2"/>
        <v>-5</v>
      </c>
      <c r="W49" s="10"/>
      <c r="X49" s="36">
        <v>0</v>
      </c>
      <c r="Y49" s="39">
        <v>620</v>
      </c>
      <c r="Z49" s="56">
        <f t="shared" si="3"/>
        <v>620</v>
      </c>
      <c r="AA49" s="293">
        <f t="shared" si="4"/>
        <v>613</v>
      </c>
      <c r="AB49" s="310">
        <f t="shared" si="5"/>
        <v>-7</v>
      </c>
      <c r="AC49" s="311">
        <f t="shared" si="6"/>
        <v>98.9</v>
      </c>
      <c r="AD49" s="1"/>
      <c r="AE49" s="1"/>
      <c r="AF49" s="1"/>
      <c r="AG49" s="304"/>
      <c r="AH49" s="304"/>
      <c r="AI49" s="304"/>
      <c r="AJ49" s="4"/>
      <c r="AK49" s="1"/>
    </row>
    <row r="50" spans="1:37" ht="12.75">
      <c r="A50" s="102" t="s">
        <v>34</v>
      </c>
      <c r="B50" s="2">
        <v>150</v>
      </c>
      <c r="C50" s="2">
        <v>150</v>
      </c>
      <c r="D50" s="2">
        <v>150</v>
      </c>
      <c r="E50" s="36">
        <v>150</v>
      </c>
      <c r="F50" s="185">
        <v>570</v>
      </c>
      <c r="G50" s="173">
        <v>570</v>
      </c>
      <c r="H50" s="186">
        <f t="shared" si="0"/>
        <v>0</v>
      </c>
      <c r="I50" s="61">
        <v>116</v>
      </c>
      <c r="J50" s="5">
        <v>90</v>
      </c>
      <c r="K50" s="5">
        <v>90</v>
      </c>
      <c r="L50" s="62">
        <v>53</v>
      </c>
      <c r="M50" s="185">
        <v>395</v>
      </c>
      <c r="N50" s="178">
        <v>392</v>
      </c>
      <c r="O50" s="186">
        <f t="shared" si="1"/>
        <v>-3</v>
      </c>
      <c r="P50" s="10">
        <v>175</v>
      </c>
      <c r="Q50" s="2">
        <v>175</v>
      </c>
      <c r="R50" s="2">
        <v>175</v>
      </c>
      <c r="S50" s="36">
        <v>175</v>
      </c>
      <c r="T50" s="185">
        <v>645</v>
      </c>
      <c r="U50" s="173">
        <v>642</v>
      </c>
      <c r="V50" s="186">
        <f t="shared" si="2"/>
        <v>-3</v>
      </c>
      <c r="W50" s="10"/>
      <c r="X50" s="36">
        <v>18</v>
      </c>
      <c r="Y50" s="39">
        <v>1610</v>
      </c>
      <c r="Z50" s="56">
        <f t="shared" si="3"/>
        <v>1610</v>
      </c>
      <c r="AA50" s="293">
        <f t="shared" si="4"/>
        <v>1604</v>
      </c>
      <c r="AB50" s="310">
        <f t="shared" si="5"/>
        <v>-6</v>
      </c>
      <c r="AC50" s="311">
        <f t="shared" si="6"/>
        <v>99.6</v>
      </c>
      <c r="AD50" s="1"/>
      <c r="AE50" s="1"/>
      <c r="AF50" s="1"/>
      <c r="AG50" s="304"/>
      <c r="AH50" s="304"/>
      <c r="AI50" s="304"/>
      <c r="AJ50" s="4"/>
      <c r="AK50" s="1"/>
    </row>
    <row r="51" spans="1:37" ht="12.75">
      <c r="A51" s="102" t="s">
        <v>16</v>
      </c>
      <c r="B51" s="2">
        <v>123</v>
      </c>
      <c r="C51" s="2">
        <v>122</v>
      </c>
      <c r="D51" s="2">
        <v>122</v>
      </c>
      <c r="E51" s="36">
        <v>122</v>
      </c>
      <c r="F51" s="185">
        <v>800</v>
      </c>
      <c r="G51" s="173">
        <v>796</v>
      </c>
      <c r="H51" s="186">
        <f t="shared" si="0"/>
        <v>-4</v>
      </c>
      <c r="I51" s="10">
        <v>61</v>
      </c>
      <c r="J51" s="2">
        <v>61</v>
      </c>
      <c r="K51" s="2">
        <v>61</v>
      </c>
      <c r="L51" s="36">
        <v>61</v>
      </c>
      <c r="M51" s="185">
        <v>310</v>
      </c>
      <c r="N51" s="173">
        <v>307.11</v>
      </c>
      <c r="O51" s="186">
        <f t="shared" si="1"/>
        <v>-2.8899999999999864</v>
      </c>
      <c r="P51" s="10">
        <v>136</v>
      </c>
      <c r="Q51" s="2">
        <v>135</v>
      </c>
      <c r="R51" s="2">
        <v>135</v>
      </c>
      <c r="S51" s="36">
        <v>148</v>
      </c>
      <c r="T51" s="185">
        <v>810</v>
      </c>
      <c r="U51" s="173">
        <v>808.51</v>
      </c>
      <c r="V51" s="186">
        <f t="shared" si="2"/>
        <v>-1.490000000000009</v>
      </c>
      <c r="W51" s="10"/>
      <c r="X51" s="36">
        <v>-56.24</v>
      </c>
      <c r="Y51" s="39">
        <v>1920</v>
      </c>
      <c r="Z51" s="56">
        <f t="shared" si="3"/>
        <v>1920</v>
      </c>
      <c r="AA51" s="293">
        <f t="shared" si="4"/>
        <v>1911.6200000000001</v>
      </c>
      <c r="AB51" s="310">
        <f t="shared" si="5"/>
        <v>-8.379999999999882</v>
      </c>
      <c r="AC51" s="311">
        <f t="shared" si="6"/>
        <v>99.6</v>
      </c>
      <c r="AD51" s="1"/>
      <c r="AE51" s="1"/>
      <c r="AF51" s="1"/>
      <c r="AG51" s="304"/>
      <c r="AH51" s="304"/>
      <c r="AI51" s="304"/>
      <c r="AJ51" s="4"/>
      <c r="AK51" s="1"/>
    </row>
    <row r="52" spans="1:37" ht="12.75">
      <c r="A52" s="102" t="s">
        <v>48</v>
      </c>
      <c r="B52" s="2">
        <v>3418</v>
      </c>
      <c r="C52" s="2">
        <v>2913</v>
      </c>
      <c r="D52" s="2">
        <v>2723</v>
      </c>
      <c r="E52" s="36">
        <v>3565</v>
      </c>
      <c r="F52" s="185">
        <v>13375</v>
      </c>
      <c r="G52" s="173">
        <v>13371</v>
      </c>
      <c r="H52" s="186">
        <f t="shared" si="0"/>
        <v>-4</v>
      </c>
      <c r="I52" s="10">
        <v>120</v>
      </c>
      <c r="J52" s="2">
        <v>55</v>
      </c>
      <c r="K52" s="2">
        <v>40</v>
      </c>
      <c r="L52" s="36">
        <v>101</v>
      </c>
      <c r="M52" s="185">
        <v>365</v>
      </c>
      <c r="N52" s="173">
        <v>363.76</v>
      </c>
      <c r="O52" s="186">
        <f t="shared" si="1"/>
        <v>-1.240000000000009</v>
      </c>
      <c r="P52" s="10">
        <v>2850</v>
      </c>
      <c r="Q52" s="2">
        <v>2280</v>
      </c>
      <c r="R52" s="2">
        <v>1890</v>
      </c>
      <c r="S52" s="36">
        <v>2620</v>
      </c>
      <c r="T52" s="185">
        <v>9710</v>
      </c>
      <c r="U52" s="173">
        <v>9706.89</v>
      </c>
      <c r="V52" s="186">
        <f t="shared" si="2"/>
        <v>-3.110000000000582</v>
      </c>
      <c r="W52" s="10"/>
      <c r="X52" s="36">
        <v>186.32</v>
      </c>
      <c r="Y52" s="39">
        <v>23450</v>
      </c>
      <c r="Z52" s="56">
        <f t="shared" si="3"/>
        <v>23450</v>
      </c>
      <c r="AA52" s="293">
        <f t="shared" si="4"/>
        <v>23441.65</v>
      </c>
      <c r="AB52" s="310">
        <f t="shared" si="5"/>
        <v>-8.349999999998545</v>
      </c>
      <c r="AC52" s="311">
        <f t="shared" si="6"/>
        <v>100</v>
      </c>
      <c r="AD52" s="1"/>
      <c r="AE52" s="1"/>
      <c r="AF52" s="1"/>
      <c r="AG52" s="304"/>
      <c r="AH52" s="304"/>
      <c r="AI52" s="304"/>
      <c r="AJ52" s="4"/>
      <c r="AK52" s="1"/>
    </row>
    <row r="53" spans="1:37" ht="25.5">
      <c r="A53" s="104" t="s">
        <v>42</v>
      </c>
      <c r="B53" s="2">
        <v>516</v>
      </c>
      <c r="C53" s="2">
        <v>613</v>
      </c>
      <c r="D53" s="8"/>
      <c r="E53" s="34"/>
      <c r="F53" s="185">
        <v>1315</v>
      </c>
      <c r="G53" s="174">
        <v>1311</v>
      </c>
      <c r="H53" s="186">
        <f t="shared" si="0"/>
        <v>-4</v>
      </c>
      <c r="I53" s="10">
        <v>472</v>
      </c>
      <c r="J53" s="2">
        <v>493</v>
      </c>
      <c r="K53" s="8"/>
      <c r="L53" s="34"/>
      <c r="M53" s="185">
        <v>945</v>
      </c>
      <c r="N53" s="174">
        <v>941</v>
      </c>
      <c r="O53" s="186">
        <f t="shared" si="1"/>
        <v>-4</v>
      </c>
      <c r="P53" s="10">
        <v>618</v>
      </c>
      <c r="Q53" s="2">
        <v>421</v>
      </c>
      <c r="R53" s="8"/>
      <c r="S53" s="34"/>
      <c r="T53" s="185">
        <v>1330</v>
      </c>
      <c r="U53" s="174">
        <v>1330</v>
      </c>
      <c r="V53" s="186">
        <f t="shared" si="2"/>
        <v>0</v>
      </c>
      <c r="W53" s="10"/>
      <c r="X53" s="36">
        <v>0</v>
      </c>
      <c r="Y53" s="39">
        <v>3590</v>
      </c>
      <c r="Z53" s="56">
        <f t="shared" si="3"/>
        <v>3590</v>
      </c>
      <c r="AA53" s="293">
        <f t="shared" si="4"/>
        <v>3582</v>
      </c>
      <c r="AB53" s="310">
        <f t="shared" si="5"/>
        <v>-8</v>
      </c>
      <c r="AC53" s="311">
        <f t="shared" si="6"/>
        <v>99.8</v>
      </c>
      <c r="AD53" s="1"/>
      <c r="AE53" s="1"/>
      <c r="AF53" s="1"/>
      <c r="AG53" s="304"/>
      <c r="AH53" s="304"/>
      <c r="AI53" s="304"/>
      <c r="AJ53" s="4"/>
      <c r="AK53" s="1"/>
    </row>
    <row r="54" spans="1:37" ht="25.5">
      <c r="A54" s="104" t="s">
        <v>47</v>
      </c>
      <c r="B54" s="2">
        <v>311</v>
      </c>
      <c r="C54" s="2">
        <v>212</v>
      </c>
      <c r="D54" s="2">
        <v>121</v>
      </c>
      <c r="E54" s="36">
        <v>212</v>
      </c>
      <c r="F54" s="185">
        <v>1040</v>
      </c>
      <c r="G54" s="173">
        <v>1040</v>
      </c>
      <c r="H54" s="186">
        <f t="shared" si="0"/>
        <v>0</v>
      </c>
      <c r="I54" s="10">
        <v>360</v>
      </c>
      <c r="J54" s="2">
        <v>244</v>
      </c>
      <c r="K54" s="2">
        <v>140</v>
      </c>
      <c r="L54" s="36">
        <v>244</v>
      </c>
      <c r="M54" s="185">
        <v>1070</v>
      </c>
      <c r="N54" s="173">
        <v>1067</v>
      </c>
      <c r="O54" s="186">
        <f t="shared" si="1"/>
        <v>-3</v>
      </c>
      <c r="P54" s="10">
        <v>532</v>
      </c>
      <c r="Q54" s="2">
        <v>357</v>
      </c>
      <c r="R54" s="2">
        <v>207</v>
      </c>
      <c r="S54" s="36">
        <v>358</v>
      </c>
      <c r="T54" s="185">
        <v>1310</v>
      </c>
      <c r="U54" s="173">
        <v>1306</v>
      </c>
      <c r="V54" s="186">
        <f t="shared" si="2"/>
        <v>-4</v>
      </c>
      <c r="W54" s="10"/>
      <c r="X54" s="36">
        <v>35</v>
      </c>
      <c r="Y54" s="39">
        <v>3420</v>
      </c>
      <c r="Z54" s="56">
        <f t="shared" si="3"/>
        <v>3420</v>
      </c>
      <c r="AA54" s="293">
        <f t="shared" si="4"/>
        <v>3413</v>
      </c>
      <c r="AB54" s="310">
        <f t="shared" si="5"/>
        <v>-7</v>
      </c>
      <c r="AC54" s="311">
        <f t="shared" si="6"/>
        <v>99.8</v>
      </c>
      <c r="AD54" s="1"/>
      <c r="AE54" s="1"/>
      <c r="AF54" s="1"/>
      <c r="AG54" s="304"/>
      <c r="AH54" s="304"/>
      <c r="AI54" s="304"/>
      <c r="AJ54" s="4"/>
      <c r="AK54" s="1"/>
    </row>
    <row r="55" spans="1:37" ht="12.75">
      <c r="A55" s="102" t="s">
        <v>33</v>
      </c>
      <c r="B55" s="2">
        <v>20</v>
      </c>
      <c r="C55" s="2">
        <v>20</v>
      </c>
      <c r="D55" s="2">
        <v>25</v>
      </c>
      <c r="E55" s="36">
        <v>39</v>
      </c>
      <c r="F55" s="185">
        <v>40</v>
      </c>
      <c r="G55" s="173">
        <v>39</v>
      </c>
      <c r="H55" s="186">
        <f t="shared" si="0"/>
        <v>-1</v>
      </c>
      <c r="I55" s="10">
        <v>415</v>
      </c>
      <c r="J55" s="2">
        <v>425</v>
      </c>
      <c r="K55" s="2">
        <v>425</v>
      </c>
      <c r="L55" s="36">
        <v>415</v>
      </c>
      <c r="M55" s="185">
        <v>1105</v>
      </c>
      <c r="N55" s="173">
        <v>1104.38</v>
      </c>
      <c r="O55" s="186">
        <f t="shared" si="1"/>
        <v>-0.6199999999998909</v>
      </c>
      <c r="P55" s="10">
        <v>285</v>
      </c>
      <c r="Q55" s="2">
        <v>285</v>
      </c>
      <c r="R55" s="2">
        <v>280</v>
      </c>
      <c r="S55" s="36">
        <v>313</v>
      </c>
      <c r="T55" s="185">
        <v>1580</v>
      </c>
      <c r="U55" s="173">
        <v>1579.68</v>
      </c>
      <c r="V55" s="186">
        <f t="shared" si="2"/>
        <v>-0.31999999999993634</v>
      </c>
      <c r="W55" s="10"/>
      <c r="X55" s="36">
        <v>-1.92</v>
      </c>
      <c r="Y55" s="39">
        <v>2725</v>
      </c>
      <c r="Z55" s="56">
        <f t="shared" si="3"/>
        <v>2725</v>
      </c>
      <c r="AA55" s="293">
        <f t="shared" si="4"/>
        <v>2723.0600000000004</v>
      </c>
      <c r="AB55" s="310">
        <f t="shared" si="5"/>
        <v>-1.9399999999995998</v>
      </c>
      <c r="AC55" s="311">
        <f t="shared" si="6"/>
        <v>99.9</v>
      </c>
      <c r="AD55" s="1"/>
      <c r="AE55" s="1"/>
      <c r="AF55" s="1"/>
      <c r="AG55" s="304"/>
      <c r="AH55" s="304"/>
      <c r="AI55" s="304"/>
      <c r="AJ55" s="4"/>
      <c r="AK55" s="1"/>
    </row>
    <row r="56" spans="1:37" ht="12.75">
      <c r="A56" s="105" t="s">
        <v>40</v>
      </c>
      <c r="B56" s="8"/>
      <c r="C56" s="8"/>
      <c r="D56" s="8"/>
      <c r="E56" s="34"/>
      <c r="F56" s="185">
        <f>E56+D56+C56+B56</f>
        <v>0</v>
      </c>
      <c r="G56" s="174">
        <v>0</v>
      </c>
      <c r="H56" s="186">
        <f t="shared" si="0"/>
        <v>0</v>
      </c>
      <c r="I56" s="11"/>
      <c r="J56" s="8"/>
      <c r="K56" s="8"/>
      <c r="L56" s="34"/>
      <c r="M56" s="185">
        <f>L56+K56+J56+I56</f>
        <v>0</v>
      </c>
      <c r="N56" s="174">
        <v>0</v>
      </c>
      <c r="O56" s="186">
        <f t="shared" si="1"/>
        <v>0</v>
      </c>
      <c r="P56" s="11"/>
      <c r="Q56" s="8"/>
      <c r="R56" s="8"/>
      <c r="S56" s="34"/>
      <c r="T56" s="185">
        <f>Y56-M56-F56</f>
        <v>0</v>
      </c>
      <c r="U56" s="174">
        <v>0</v>
      </c>
      <c r="V56" s="186">
        <f t="shared" si="2"/>
        <v>0</v>
      </c>
      <c r="W56" s="10"/>
      <c r="X56" s="36">
        <v>0</v>
      </c>
      <c r="Y56" s="39">
        <v>0</v>
      </c>
      <c r="Z56" s="56">
        <f t="shared" si="3"/>
        <v>0</v>
      </c>
      <c r="AA56" s="293">
        <f t="shared" si="4"/>
        <v>0</v>
      </c>
      <c r="AB56" s="310">
        <f t="shared" si="5"/>
        <v>0</v>
      </c>
      <c r="AC56" s="311"/>
      <c r="AD56" s="1"/>
      <c r="AE56" s="1"/>
      <c r="AF56" s="1"/>
      <c r="AG56" s="304"/>
      <c r="AH56" s="304"/>
      <c r="AI56" s="304"/>
      <c r="AJ56" s="4"/>
      <c r="AK56" s="1"/>
    </row>
    <row r="57" spans="1:37" ht="12.75">
      <c r="A57" s="105" t="s">
        <v>17</v>
      </c>
      <c r="B57" s="2">
        <v>204.86</v>
      </c>
      <c r="C57" s="2">
        <v>31</v>
      </c>
      <c r="D57" s="2">
        <v>32</v>
      </c>
      <c r="E57" s="36">
        <v>32</v>
      </c>
      <c r="F57" s="185">
        <v>350</v>
      </c>
      <c r="G57" s="173">
        <v>350</v>
      </c>
      <c r="H57" s="186">
        <f t="shared" si="0"/>
        <v>0</v>
      </c>
      <c r="I57" s="10">
        <v>172.18</v>
      </c>
      <c r="J57" s="2">
        <v>34</v>
      </c>
      <c r="K57" s="2">
        <v>34</v>
      </c>
      <c r="L57" s="36">
        <v>35</v>
      </c>
      <c r="M57" s="185">
        <v>215</v>
      </c>
      <c r="N57" s="173">
        <v>214.24</v>
      </c>
      <c r="O57" s="186">
        <f t="shared" si="1"/>
        <v>-0.7599999999999909</v>
      </c>
      <c r="P57" s="10">
        <v>132</v>
      </c>
      <c r="Q57" s="2">
        <v>39</v>
      </c>
      <c r="R57" s="2">
        <v>39</v>
      </c>
      <c r="S57" s="36">
        <v>40</v>
      </c>
      <c r="T57" s="185">
        <v>420</v>
      </c>
      <c r="U57" s="173">
        <v>419.94</v>
      </c>
      <c r="V57" s="186">
        <f t="shared" si="2"/>
        <v>-0.060000000000002274</v>
      </c>
      <c r="W57" s="10"/>
      <c r="X57" s="36">
        <v>-107.15</v>
      </c>
      <c r="Y57" s="39">
        <v>985</v>
      </c>
      <c r="Z57" s="56">
        <f t="shared" si="3"/>
        <v>985</v>
      </c>
      <c r="AA57" s="293">
        <f t="shared" si="4"/>
        <v>984.1800000000001</v>
      </c>
      <c r="AB57" s="310">
        <f t="shared" si="5"/>
        <v>-0.8199999999999363</v>
      </c>
      <c r="AC57" s="311">
        <f t="shared" si="6"/>
        <v>99.9</v>
      </c>
      <c r="AD57" s="1"/>
      <c r="AE57" s="1"/>
      <c r="AF57" s="1"/>
      <c r="AG57" s="304"/>
      <c r="AH57" s="304"/>
      <c r="AI57" s="304"/>
      <c r="AJ57" s="4"/>
      <c r="AK57" s="1"/>
    </row>
    <row r="58" spans="1:37" ht="12.75">
      <c r="A58" s="105" t="s">
        <v>39</v>
      </c>
      <c r="B58" s="2">
        <v>3</v>
      </c>
      <c r="C58" s="2">
        <v>15</v>
      </c>
      <c r="D58" s="2">
        <v>20</v>
      </c>
      <c r="E58" s="36">
        <v>17</v>
      </c>
      <c r="F58" s="185">
        <v>505</v>
      </c>
      <c r="G58" s="173">
        <v>504</v>
      </c>
      <c r="H58" s="186">
        <f t="shared" si="0"/>
        <v>-1</v>
      </c>
      <c r="I58" s="10">
        <v>3</v>
      </c>
      <c r="J58" s="2">
        <v>15</v>
      </c>
      <c r="K58" s="2">
        <v>17</v>
      </c>
      <c r="L58" s="36">
        <v>16</v>
      </c>
      <c r="M58" s="185">
        <v>285</v>
      </c>
      <c r="N58" s="173">
        <v>281</v>
      </c>
      <c r="O58" s="186">
        <f t="shared" si="1"/>
        <v>-4</v>
      </c>
      <c r="P58" s="10">
        <v>11</v>
      </c>
      <c r="Q58" s="2">
        <v>20</v>
      </c>
      <c r="R58" s="2">
        <v>18</v>
      </c>
      <c r="S58" s="36">
        <v>10</v>
      </c>
      <c r="T58" s="185">
        <v>310</v>
      </c>
      <c r="U58" s="173">
        <v>306</v>
      </c>
      <c r="V58" s="186">
        <f t="shared" si="2"/>
        <v>-4</v>
      </c>
      <c r="W58" s="10"/>
      <c r="X58" s="36">
        <v>28</v>
      </c>
      <c r="Y58" s="39">
        <v>1100</v>
      </c>
      <c r="Z58" s="56">
        <f t="shared" si="3"/>
        <v>1100</v>
      </c>
      <c r="AA58" s="293">
        <f t="shared" si="4"/>
        <v>1091</v>
      </c>
      <c r="AB58" s="310">
        <f t="shared" si="5"/>
        <v>-9</v>
      </c>
      <c r="AC58" s="311">
        <f t="shared" si="6"/>
        <v>99.2</v>
      </c>
      <c r="AD58" s="1"/>
      <c r="AE58" s="1"/>
      <c r="AF58" s="1"/>
      <c r="AG58" s="304"/>
      <c r="AH58" s="304"/>
      <c r="AI58" s="304"/>
      <c r="AJ58" s="4"/>
      <c r="AK58" s="1"/>
    </row>
    <row r="59" spans="1:37" ht="12.75">
      <c r="A59" s="105" t="s">
        <v>46</v>
      </c>
      <c r="B59" s="2">
        <v>4</v>
      </c>
      <c r="C59" s="2">
        <v>4</v>
      </c>
      <c r="D59" s="2">
        <v>4</v>
      </c>
      <c r="E59" s="36">
        <v>5</v>
      </c>
      <c r="F59" s="185">
        <v>100</v>
      </c>
      <c r="G59" s="173">
        <v>95</v>
      </c>
      <c r="H59" s="186">
        <f t="shared" si="0"/>
        <v>-5</v>
      </c>
      <c r="I59" s="10">
        <v>907</v>
      </c>
      <c r="J59" s="2">
        <v>907</v>
      </c>
      <c r="K59" s="2">
        <v>908</v>
      </c>
      <c r="L59" s="36">
        <v>908</v>
      </c>
      <c r="M59" s="185">
        <v>6065</v>
      </c>
      <c r="N59" s="173">
        <v>6063.08</v>
      </c>
      <c r="O59" s="186">
        <f t="shared" si="1"/>
        <v>-1.9200000000000728</v>
      </c>
      <c r="P59" s="10">
        <v>541</v>
      </c>
      <c r="Q59" s="2">
        <v>541</v>
      </c>
      <c r="R59" s="2">
        <v>541</v>
      </c>
      <c r="S59" s="36">
        <v>541</v>
      </c>
      <c r="T59" s="185">
        <v>3010</v>
      </c>
      <c r="U59" s="173">
        <v>3009.75</v>
      </c>
      <c r="V59" s="186">
        <f t="shared" si="2"/>
        <v>-0.25</v>
      </c>
      <c r="W59" s="10"/>
      <c r="X59" s="36">
        <v>63.13</v>
      </c>
      <c r="Y59" s="39">
        <v>9175</v>
      </c>
      <c r="Z59" s="56">
        <f t="shared" si="3"/>
        <v>9175</v>
      </c>
      <c r="AA59" s="293">
        <f t="shared" si="4"/>
        <v>9167.83</v>
      </c>
      <c r="AB59" s="310">
        <f t="shared" si="5"/>
        <v>-7.170000000000073</v>
      </c>
      <c r="AC59" s="311">
        <f t="shared" si="6"/>
        <v>99.9</v>
      </c>
      <c r="AD59" s="1"/>
      <c r="AE59" s="1"/>
      <c r="AF59" s="1"/>
      <c r="AG59" s="304"/>
      <c r="AH59" s="304"/>
      <c r="AI59" s="304"/>
      <c r="AJ59" s="4"/>
      <c r="AK59" s="1"/>
    </row>
    <row r="60" spans="1:37" ht="12.75">
      <c r="A60" s="105" t="s">
        <v>20</v>
      </c>
      <c r="B60" s="2">
        <v>31</v>
      </c>
      <c r="C60" s="2">
        <v>31</v>
      </c>
      <c r="D60" s="2">
        <v>31</v>
      </c>
      <c r="E60" s="36">
        <v>32</v>
      </c>
      <c r="F60" s="185">
        <v>30</v>
      </c>
      <c r="G60" s="173">
        <v>28</v>
      </c>
      <c r="H60" s="186">
        <f t="shared" si="0"/>
        <v>-2</v>
      </c>
      <c r="I60" s="10">
        <v>112</v>
      </c>
      <c r="J60" s="2">
        <v>112</v>
      </c>
      <c r="K60" s="2">
        <v>112</v>
      </c>
      <c r="L60" s="36">
        <v>114</v>
      </c>
      <c r="M60" s="185">
        <v>295</v>
      </c>
      <c r="N60" s="173">
        <v>293.98</v>
      </c>
      <c r="O60" s="186">
        <f t="shared" si="1"/>
        <v>-1.0199999999999818</v>
      </c>
      <c r="P60" s="10">
        <v>62</v>
      </c>
      <c r="Q60" s="2">
        <v>62</v>
      </c>
      <c r="R60" s="2">
        <v>62</v>
      </c>
      <c r="S60" s="36">
        <v>64</v>
      </c>
      <c r="T60" s="185">
        <v>420</v>
      </c>
      <c r="U60" s="173">
        <v>417.26</v>
      </c>
      <c r="V60" s="186">
        <f t="shared" si="2"/>
        <v>-2.740000000000009</v>
      </c>
      <c r="W60" s="10"/>
      <c r="X60" s="36">
        <v>375.58</v>
      </c>
      <c r="Y60" s="39">
        <v>745</v>
      </c>
      <c r="Z60" s="56">
        <f t="shared" si="3"/>
        <v>745</v>
      </c>
      <c r="AA60" s="293">
        <f t="shared" si="4"/>
        <v>739.24</v>
      </c>
      <c r="AB60" s="310">
        <f t="shared" si="5"/>
        <v>-5.759999999999991</v>
      </c>
      <c r="AC60" s="311">
        <f t="shared" si="6"/>
        <v>99.2</v>
      </c>
      <c r="AD60" s="1"/>
      <c r="AE60" s="1"/>
      <c r="AF60" s="1"/>
      <c r="AG60" s="304"/>
      <c r="AH60" s="304"/>
      <c r="AI60" s="304"/>
      <c r="AJ60" s="4"/>
      <c r="AK60" s="1"/>
    </row>
    <row r="61" spans="1:37" ht="12.75">
      <c r="A61" s="105" t="s">
        <v>37</v>
      </c>
      <c r="B61" s="2">
        <v>62</v>
      </c>
      <c r="C61" s="2">
        <v>37</v>
      </c>
      <c r="D61" s="2">
        <v>37</v>
      </c>
      <c r="E61" s="36">
        <v>37</v>
      </c>
      <c r="F61" s="185">
        <v>330</v>
      </c>
      <c r="G61" s="173">
        <v>328</v>
      </c>
      <c r="H61" s="186">
        <f t="shared" si="0"/>
        <v>-2</v>
      </c>
      <c r="I61" s="10">
        <v>51</v>
      </c>
      <c r="J61" s="2">
        <v>28</v>
      </c>
      <c r="K61" s="2">
        <v>28</v>
      </c>
      <c r="L61" s="36">
        <v>28</v>
      </c>
      <c r="M61" s="185">
        <v>410</v>
      </c>
      <c r="N61" s="173">
        <v>406.66</v>
      </c>
      <c r="O61" s="186">
        <f t="shared" si="1"/>
        <v>-3.339999999999975</v>
      </c>
      <c r="P61" s="10">
        <v>32</v>
      </c>
      <c r="Q61" s="2">
        <v>67</v>
      </c>
      <c r="R61" s="2">
        <v>67</v>
      </c>
      <c r="S61" s="36">
        <v>67</v>
      </c>
      <c r="T61" s="185">
        <v>225</v>
      </c>
      <c r="U61" s="173">
        <v>223.14</v>
      </c>
      <c r="V61" s="186">
        <f t="shared" si="2"/>
        <v>-1.8600000000000136</v>
      </c>
      <c r="W61" s="10"/>
      <c r="X61" s="36">
        <v>12</v>
      </c>
      <c r="Y61" s="39">
        <v>965</v>
      </c>
      <c r="Z61" s="56">
        <f t="shared" si="3"/>
        <v>965</v>
      </c>
      <c r="AA61" s="293">
        <f t="shared" si="4"/>
        <v>957.8000000000001</v>
      </c>
      <c r="AB61" s="310">
        <f t="shared" si="5"/>
        <v>-7.199999999999932</v>
      </c>
      <c r="AC61" s="311">
        <f t="shared" si="6"/>
        <v>99.3</v>
      </c>
      <c r="AD61" s="1"/>
      <c r="AE61" s="1"/>
      <c r="AF61" s="1"/>
      <c r="AG61" s="304"/>
      <c r="AH61" s="304"/>
      <c r="AI61" s="304"/>
      <c r="AJ61" s="4"/>
      <c r="AK61" s="1"/>
    </row>
    <row r="62" spans="1:37" ht="12.75">
      <c r="A62" s="105" t="s">
        <v>36</v>
      </c>
      <c r="B62" s="8"/>
      <c r="C62" s="8">
        <v>92</v>
      </c>
      <c r="D62" s="8">
        <v>92</v>
      </c>
      <c r="E62" s="34">
        <v>91</v>
      </c>
      <c r="F62" s="185">
        <v>0</v>
      </c>
      <c r="G62" s="174">
        <v>0</v>
      </c>
      <c r="H62" s="186">
        <f t="shared" si="0"/>
        <v>0</v>
      </c>
      <c r="I62" s="11"/>
      <c r="J62" s="8">
        <v>92</v>
      </c>
      <c r="K62" s="8">
        <v>92</v>
      </c>
      <c r="L62" s="34">
        <v>91</v>
      </c>
      <c r="M62" s="185">
        <v>0</v>
      </c>
      <c r="N62" s="174">
        <v>0</v>
      </c>
      <c r="O62" s="186">
        <f t="shared" si="1"/>
        <v>0</v>
      </c>
      <c r="P62" s="11"/>
      <c r="Q62" s="8">
        <v>92</v>
      </c>
      <c r="R62" s="8">
        <v>92</v>
      </c>
      <c r="S62" s="34">
        <v>91</v>
      </c>
      <c r="T62" s="185">
        <v>0</v>
      </c>
      <c r="U62" s="174">
        <v>0</v>
      </c>
      <c r="V62" s="186">
        <f t="shared" si="2"/>
        <v>0</v>
      </c>
      <c r="W62" s="10"/>
      <c r="X62" s="36">
        <v>0</v>
      </c>
      <c r="Y62" s="39">
        <v>0</v>
      </c>
      <c r="Z62" s="56">
        <f t="shared" si="3"/>
        <v>0</v>
      </c>
      <c r="AA62" s="293">
        <f t="shared" si="4"/>
        <v>0</v>
      </c>
      <c r="AB62" s="310">
        <f t="shared" si="5"/>
        <v>0</v>
      </c>
      <c r="AC62" s="311"/>
      <c r="AD62" s="1"/>
      <c r="AE62" s="1"/>
      <c r="AF62" s="1"/>
      <c r="AG62" s="304"/>
      <c r="AH62" s="304"/>
      <c r="AI62" s="304"/>
      <c r="AJ62" s="4"/>
      <c r="AK62" s="1"/>
    </row>
    <row r="63" spans="1:37" ht="25.5">
      <c r="A63" s="106" t="s">
        <v>35</v>
      </c>
      <c r="B63" s="8"/>
      <c r="C63" s="8"/>
      <c r="D63" s="2">
        <v>600</v>
      </c>
      <c r="E63" s="36">
        <v>540</v>
      </c>
      <c r="F63" s="185">
        <v>0</v>
      </c>
      <c r="G63" s="173">
        <v>0</v>
      </c>
      <c r="H63" s="186">
        <f t="shared" si="0"/>
        <v>0</v>
      </c>
      <c r="I63" s="11"/>
      <c r="J63" s="8"/>
      <c r="K63" s="2">
        <v>575</v>
      </c>
      <c r="L63" s="36">
        <v>530</v>
      </c>
      <c r="M63" s="185">
        <v>0</v>
      </c>
      <c r="N63" s="173">
        <v>0</v>
      </c>
      <c r="O63" s="186">
        <f t="shared" si="1"/>
        <v>0</v>
      </c>
      <c r="P63" s="11"/>
      <c r="Q63" s="8"/>
      <c r="R63" s="2">
        <v>600</v>
      </c>
      <c r="S63" s="36">
        <v>575</v>
      </c>
      <c r="T63" s="185">
        <f>Y63-M63-F63</f>
        <v>0</v>
      </c>
      <c r="U63" s="173">
        <v>0</v>
      </c>
      <c r="V63" s="186">
        <f t="shared" si="2"/>
        <v>0</v>
      </c>
      <c r="W63" s="10"/>
      <c r="X63" s="36">
        <v>0</v>
      </c>
      <c r="Y63" s="39">
        <v>0</v>
      </c>
      <c r="Z63" s="56">
        <f t="shared" si="3"/>
        <v>0</v>
      </c>
      <c r="AA63" s="293">
        <f t="shared" si="4"/>
        <v>0</v>
      </c>
      <c r="AB63" s="310">
        <f t="shared" si="5"/>
        <v>0</v>
      </c>
      <c r="AC63" s="311"/>
      <c r="AD63" s="1"/>
      <c r="AE63" s="1"/>
      <c r="AF63" s="1"/>
      <c r="AG63" s="304"/>
      <c r="AH63" s="304"/>
      <c r="AI63" s="304"/>
      <c r="AJ63" s="4"/>
      <c r="AK63" s="1"/>
    </row>
    <row r="64" spans="1:37" ht="12.75">
      <c r="A64" s="105" t="s">
        <v>18</v>
      </c>
      <c r="B64" s="2">
        <v>17</v>
      </c>
      <c r="C64" s="2">
        <v>45</v>
      </c>
      <c r="D64" s="2">
        <v>45</v>
      </c>
      <c r="E64" s="36">
        <v>45</v>
      </c>
      <c r="F64" s="185">
        <v>20</v>
      </c>
      <c r="G64" s="173">
        <v>13</v>
      </c>
      <c r="H64" s="186">
        <f t="shared" si="0"/>
        <v>-7</v>
      </c>
      <c r="I64" s="10">
        <v>344</v>
      </c>
      <c r="J64" s="2">
        <v>408</v>
      </c>
      <c r="K64" s="2">
        <v>408</v>
      </c>
      <c r="L64" s="36">
        <v>408</v>
      </c>
      <c r="M64" s="185">
        <v>1065</v>
      </c>
      <c r="N64" s="173">
        <v>1064.75</v>
      </c>
      <c r="O64" s="186">
        <f t="shared" si="1"/>
        <v>-0.25</v>
      </c>
      <c r="P64" s="10">
        <v>258</v>
      </c>
      <c r="Q64" s="2">
        <v>308</v>
      </c>
      <c r="R64" s="2">
        <v>308</v>
      </c>
      <c r="S64" s="36">
        <v>308</v>
      </c>
      <c r="T64" s="185">
        <v>1170</v>
      </c>
      <c r="U64" s="173">
        <v>1169.01</v>
      </c>
      <c r="V64" s="186">
        <f t="shared" si="2"/>
        <v>-0.9900000000000091</v>
      </c>
      <c r="W64" s="10"/>
      <c r="X64" s="36">
        <v>-41.69</v>
      </c>
      <c r="Y64" s="39">
        <v>2255</v>
      </c>
      <c r="Z64" s="56">
        <f t="shared" si="3"/>
        <v>2255</v>
      </c>
      <c r="AA64" s="293">
        <f t="shared" si="4"/>
        <v>2246.76</v>
      </c>
      <c r="AB64" s="310">
        <f t="shared" si="5"/>
        <v>-8.239999999999782</v>
      </c>
      <c r="AC64" s="311">
        <f t="shared" si="6"/>
        <v>99.6</v>
      </c>
      <c r="AD64" s="1"/>
      <c r="AE64" s="1"/>
      <c r="AF64" s="1"/>
      <c r="AG64" s="304"/>
      <c r="AH64" s="304"/>
      <c r="AI64" s="304"/>
      <c r="AJ64" s="4"/>
      <c r="AK64" s="1"/>
    </row>
    <row r="65" spans="1:37" ht="12.75">
      <c r="A65" s="105" t="s">
        <v>21</v>
      </c>
      <c r="B65" s="2">
        <v>210</v>
      </c>
      <c r="C65" s="2">
        <v>210</v>
      </c>
      <c r="D65" s="2">
        <v>210</v>
      </c>
      <c r="E65" s="36">
        <v>210</v>
      </c>
      <c r="F65" s="185">
        <v>0</v>
      </c>
      <c r="G65" s="173">
        <v>0</v>
      </c>
      <c r="H65" s="186">
        <f t="shared" si="0"/>
        <v>0</v>
      </c>
      <c r="I65" s="10">
        <v>135</v>
      </c>
      <c r="J65" s="2">
        <v>135</v>
      </c>
      <c r="K65" s="2">
        <v>140</v>
      </c>
      <c r="L65" s="36">
        <v>151</v>
      </c>
      <c r="M65" s="185">
        <v>20</v>
      </c>
      <c r="N65" s="173">
        <v>16.08</v>
      </c>
      <c r="O65" s="186">
        <f t="shared" si="1"/>
        <v>-3.9200000000000017</v>
      </c>
      <c r="P65" s="10">
        <v>165</v>
      </c>
      <c r="Q65" s="2">
        <v>165</v>
      </c>
      <c r="R65" s="2">
        <v>165</v>
      </c>
      <c r="S65" s="36">
        <v>165</v>
      </c>
      <c r="T65" s="185">
        <v>570</v>
      </c>
      <c r="U65" s="173">
        <v>568.47</v>
      </c>
      <c r="V65" s="186">
        <f t="shared" si="2"/>
        <v>-1.5299999999999727</v>
      </c>
      <c r="W65" s="10"/>
      <c r="X65" s="36">
        <v>-3.59</v>
      </c>
      <c r="Y65" s="39">
        <v>590</v>
      </c>
      <c r="Z65" s="56">
        <f t="shared" si="3"/>
        <v>590</v>
      </c>
      <c r="AA65" s="293">
        <f t="shared" si="4"/>
        <v>584.5500000000001</v>
      </c>
      <c r="AB65" s="310">
        <f t="shared" si="5"/>
        <v>-5.449999999999932</v>
      </c>
      <c r="AC65" s="311">
        <f t="shared" si="6"/>
        <v>99.1</v>
      </c>
      <c r="AD65" s="1"/>
      <c r="AE65" s="1"/>
      <c r="AF65" s="1"/>
      <c r="AG65" s="304"/>
      <c r="AH65" s="304"/>
      <c r="AI65" s="304"/>
      <c r="AJ65" s="4"/>
      <c r="AK65" s="1"/>
    </row>
    <row r="66" spans="1:37" ht="12.75">
      <c r="A66" s="105" t="s">
        <v>22</v>
      </c>
      <c r="B66" s="2">
        <v>25</v>
      </c>
      <c r="C66" s="2">
        <v>25</v>
      </c>
      <c r="D66" s="2">
        <v>25</v>
      </c>
      <c r="E66" s="36">
        <v>25</v>
      </c>
      <c r="F66" s="185">
        <v>20</v>
      </c>
      <c r="G66" s="173">
        <v>17</v>
      </c>
      <c r="H66" s="186">
        <f t="shared" si="0"/>
        <v>-3</v>
      </c>
      <c r="I66" s="10">
        <v>22</v>
      </c>
      <c r="J66" s="2">
        <v>22</v>
      </c>
      <c r="K66" s="2">
        <v>22</v>
      </c>
      <c r="L66" s="36">
        <v>24</v>
      </c>
      <c r="M66" s="185">
        <v>15</v>
      </c>
      <c r="N66" s="173">
        <v>10.64</v>
      </c>
      <c r="O66" s="186">
        <f t="shared" si="1"/>
        <v>-4.359999999999999</v>
      </c>
      <c r="P66" s="10">
        <v>14</v>
      </c>
      <c r="Q66" s="2">
        <v>14</v>
      </c>
      <c r="R66" s="2">
        <v>14</v>
      </c>
      <c r="S66" s="36">
        <v>15</v>
      </c>
      <c r="T66" s="185">
        <v>190</v>
      </c>
      <c r="U66" s="173">
        <v>187.32</v>
      </c>
      <c r="V66" s="186">
        <f t="shared" si="2"/>
        <v>-2.680000000000007</v>
      </c>
      <c r="W66" s="10"/>
      <c r="X66" s="36">
        <v>0</v>
      </c>
      <c r="Y66" s="39">
        <v>225</v>
      </c>
      <c r="Z66" s="56">
        <f t="shared" si="3"/>
        <v>225</v>
      </c>
      <c r="AA66" s="293">
        <f t="shared" si="4"/>
        <v>214.95999999999998</v>
      </c>
      <c r="AB66" s="310">
        <f t="shared" si="5"/>
        <v>-10.04000000000002</v>
      </c>
      <c r="AC66" s="311">
        <f t="shared" si="6"/>
        <v>95.5</v>
      </c>
      <c r="AD66" s="1"/>
      <c r="AE66" s="1"/>
      <c r="AF66" s="1"/>
      <c r="AG66" s="304"/>
      <c r="AH66" s="304"/>
      <c r="AI66" s="304"/>
      <c r="AJ66" s="4"/>
      <c r="AK66" s="1"/>
    </row>
    <row r="67" spans="1:37" ht="12.75">
      <c r="A67" s="105" t="s">
        <v>23</v>
      </c>
      <c r="B67" s="8">
        <v>0</v>
      </c>
      <c r="C67" s="8">
        <v>400</v>
      </c>
      <c r="D67" s="8">
        <v>399</v>
      </c>
      <c r="E67" s="34">
        <v>398</v>
      </c>
      <c r="F67" s="185">
        <v>1320</v>
      </c>
      <c r="G67" s="174">
        <v>1313</v>
      </c>
      <c r="H67" s="186">
        <f t="shared" si="0"/>
        <v>-7</v>
      </c>
      <c r="I67" s="11">
        <v>0</v>
      </c>
      <c r="J67" s="8">
        <v>13</v>
      </c>
      <c r="K67" s="8">
        <v>13</v>
      </c>
      <c r="L67" s="34">
        <v>13</v>
      </c>
      <c r="M67" s="185">
        <v>20</v>
      </c>
      <c r="N67" s="174">
        <v>17</v>
      </c>
      <c r="O67" s="186">
        <f t="shared" si="1"/>
        <v>-3</v>
      </c>
      <c r="P67" s="11">
        <v>0</v>
      </c>
      <c r="Q67" s="8">
        <v>128</v>
      </c>
      <c r="R67" s="8">
        <v>128</v>
      </c>
      <c r="S67" s="34">
        <v>128</v>
      </c>
      <c r="T67" s="185">
        <v>300</v>
      </c>
      <c r="U67" s="174">
        <v>295</v>
      </c>
      <c r="V67" s="186">
        <f t="shared" si="2"/>
        <v>-5</v>
      </c>
      <c r="W67" s="10"/>
      <c r="X67" s="36">
        <v>21</v>
      </c>
      <c r="Y67" s="39">
        <v>1640</v>
      </c>
      <c r="Z67" s="56">
        <f t="shared" si="3"/>
        <v>1640</v>
      </c>
      <c r="AA67" s="293">
        <f t="shared" si="4"/>
        <v>1625</v>
      </c>
      <c r="AB67" s="310">
        <f t="shared" si="5"/>
        <v>-15</v>
      </c>
      <c r="AC67" s="311">
        <f t="shared" si="6"/>
        <v>99.1</v>
      </c>
      <c r="AD67" s="1"/>
      <c r="AE67" s="1"/>
      <c r="AF67" s="1"/>
      <c r="AG67" s="304"/>
      <c r="AH67" s="304"/>
      <c r="AI67" s="304"/>
      <c r="AJ67" s="4"/>
      <c r="AK67" s="1"/>
    </row>
    <row r="68" spans="1:37" ht="12.75">
      <c r="A68" s="105" t="s">
        <v>45</v>
      </c>
      <c r="B68" s="8"/>
      <c r="C68" s="8"/>
      <c r="D68" s="8"/>
      <c r="E68" s="34"/>
      <c r="F68" s="185">
        <f>E68+D68+C68+B68</f>
        <v>0</v>
      </c>
      <c r="G68" s="174">
        <v>0</v>
      </c>
      <c r="H68" s="186">
        <f t="shared" si="0"/>
        <v>0</v>
      </c>
      <c r="I68" s="11"/>
      <c r="J68" s="8"/>
      <c r="K68" s="8"/>
      <c r="L68" s="34"/>
      <c r="M68" s="185">
        <f>L68+K68+J68+I68</f>
        <v>0</v>
      </c>
      <c r="N68" s="174">
        <v>0</v>
      </c>
      <c r="O68" s="186">
        <f t="shared" si="1"/>
        <v>0</v>
      </c>
      <c r="P68" s="11"/>
      <c r="Q68" s="8"/>
      <c r="R68" s="8"/>
      <c r="S68" s="34"/>
      <c r="T68" s="185">
        <f>Y68-M68-F68</f>
        <v>0</v>
      </c>
      <c r="U68" s="174">
        <v>0</v>
      </c>
      <c r="V68" s="186">
        <f t="shared" si="2"/>
        <v>0</v>
      </c>
      <c r="W68" s="10"/>
      <c r="X68" s="36">
        <v>0</v>
      </c>
      <c r="Y68" s="39">
        <v>0</v>
      </c>
      <c r="Z68" s="56">
        <f t="shared" si="3"/>
        <v>0</v>
      </c>
      <c r="AA68" s="293">
        <f t="shared" si="4"/>
        <v>0</v>
      </c>
      <c r="AB68" s="310">
        <f t="shared" si="5"/>
        <v>0</v>
      </c>
      <c r="AC68" s="311"/>
      <c r="AD68" s="1"/>
      <c r="AE68" s="1"/>
      <c r="AF68" s="1"/>
      <c r="AG68" s="304"/>
      <c r="AH68" s="304"/>
      <c r="AI68" s="304"/>
      <c r="AJ68" s="4"/>
      <c r="AK68" s="1"/>
    </row>
    <row r="69" spans="1:37" ht="13.5" thickBot="1">
      <c r="A69" s="107" t="s">
        <v>19</v>
      </c>
      <c r="B69" s="8"/>
      <c r="C69" s="2">
        <v>13</v>
      </c>
      <c r="D69" s="2">
        <v>13</v>
      </c>
      <c r="E69" s="36">
        <v>14</v>
      </c>
      <c r="F69" s="187">
        <v>20</v>
      </c>
      <c r="G69" s="179">
        <v>4</v>
      </c>
      <c r="H69" s="180">
        <f t="shared" si="0"/>
        <v>-16</v>
      </c>
      <c r="I69" s="10">
        <v>22</v>
      </c>
      <c r="J69" s="2">
        <v>35</v>
      </c>
      <c r="K69" s="2">
        <v>35</v>
      </c>
      <c r="L69" s="36">
        <v>35</v>
      </c>
      <c r="M69" s="187">
        <f>L69+K69+J69+I69</f>
        <v>127</v>
      </c>
      <c r="N69" s="179">
        <v>124.26</v>
      </c>
      <c r="O69" s="180">
        <f t="shared" si="1"/>
        <v>-2.739999999999995</v>
      </c>
      <c r="P69" s="10">
        <v>23.54</v>
      </c>
      <c r="Q69" s="2">
        <v>19</v>
      </c>
      <c r="R69" s="2">
        <v>19</v>
      </c>
      <c r="S69" s="36">
        <v>18</v>
      </c>
      <c r="T69" s="187">
        <v>155</v>
      </c>
      <c r="U69" s="179">
        <v>153.38</v>
      </c>
      <c r="V69" s="180">
        <f t="shared" si="2"/>
        <v>-1.6200000000000045</v>
      </c>
      <c r="W69" s="10"/>
      <c r="X69" s="36">
        <v>-10.19</v>
      </c>
      <c r="Y69" s="64">
        <v>302</v>
      </c>
      <c r="Z69" s="123">
        <f t="shared" si="3"/>
        <v>302</v>
      </c>
      <c r="AA69" s="294">
        <f t="shared" si="4"/>
        <v>281.64</v>
      </c>
      <c r="AB69" s="310">
        <f t="shared" si="5"/>
        <v>-20.360000000000014</v>
      </c>
      <c r="AC69" s="311">
        <f t="shared" si="6"/>
        <v>93.3</v>
      </c>
      <c r="AD69" s="1"/>
      <c r="AE69" s="1"/>
      <c r="AF69" s="1"/>
      <c r="AG69" s="304"/>
      <c r="AH69" s="304"/>
      <c r="AI69" s="304"/>
      <c r="AJ69" s="4"/>
      <c r="AK69" s="1"/>
    </row>
    <row r="70" spans="1:37" ht="13.5" thickBot="1">
      <c r="A70" s="108" t="s">
        <v>14</v>
      </c>
      <c r="B70" s="33">
        <f aca="true" t="shared" si="7" ref="B70:Y70">SUM(B6:B69)</f>
        <v>153416.18333333332</v>
      </c>
      <c r="C70" s="33">
        <f t="shared" si="7"/>
        <v>102830.80666666666</v>
      </c>
      <c r="D70" s="33">
        <f t="shared" si="7"/>
        <v>79162.00666666667</v>
      </c>
      <c r="E70" s="33">
        <f t="shared" si="7"/>
        <v>65692.78666666668</v>
      </c>
      <c r="F70" s="181">
        <f t="shared" si="7"/>
        <v>679713</v>
      </c>
      <c r="G70" s="181">
        <f t="shared" si="7"/>
        <v>679570</v>
      </c>
      <c r="H70" s="181">
        <f t="shared" si="7"/>
        <v>-143</v>
      </c>
      <c r="I70" s="33">
        <f t="shared" si="7"/>
        <v>204556.33333333334</v>
      </c>
      <c r="J70" s="33">
        <f t="shared" si="7"/>
        <v>114527.03666666665</v>
      </c>
      <c r="K70" s="33">
        <f t="shared" si="7"/>
        <v>85173.50666666667</v>
      </c>
      <c r="L70" s="33">
        <f t="shared" si="7"/>
        <v>76383.98666666666</v>
      </c>
      <c r="M70" s="181">
        <f>SUM(M6:M69)</f>
        <v>873814</v>
      </c>
      <c r="N70" s="181">
        <f>SUM(N6:N69)</f>
        <v>873676.57</v>
      </c>
      <c r="O70" s="181">
        <f>SUM(O6:O69)</f>
        <v>-137.43000000000376</v>
      </c>
      <c r="P70" s="33">
        <f t="shared" si="7"/>
        <v>212380.82333333333</v>
      </c>
      <c r="Q70" s="33">
        <f t="shared" si="7"/>
        <v>170551.55666666667</v>
      </c>
      <c r="R70" s="33">
        <f t="shared" si="7"/>
        <v>137043.47666666665</v>
      </c>
      <c r="S70" s="33">
        <f t="shared" si="7"/>
        <v>128411.23666666666</v>
      </c>
      <c r="T70" s="181">
        <f>SUM(T6:T69)</f>
        <v>942545</v>
      </c>
      <c r="U70" s="181">
        <f>SUM(U6:U69)</f>
        <v>942401.3900000001</v>
      </c>
      <c r="V70" s="181">
        <f>SUM(V6:V69)</f>
        <v>-143.61000000000672</v>
      </c>
      <c r="W70" s="33">
        <f t="shared" si="7"/>
        <v>0</v>
      </c>
      <c r="X70" s="33">
        <f t="shared" si="7"/>
        <v>19295.18</v>
      </c>
      <c r="Y70" s="181">
        <f t="shared" si="7"/>
        <v>2496072</v>
      </c>
      <c r="Z70" s="181">
        <f>SUM(Z6:Z69)</f>
        <v>2496072</v>
      </c>
      <c r="AA70" s="306">
        <f>SUM(AA6:AA69)</f>
        <v>2495647.9600000004</v>
      </c>
      <c r="AB70" s="309">
        <f>SUM(AB6:AB69)</f>
        <v>-424.0400000000199</v>
      </c>
      <c r="AC70" s="301"/>
      <c r="AD70" s="305"/>
      <c r="AE70" s="305"/>
      <c r="AF70" s="305"/>
      <c r="AG70" s="305"/>
      <c r="AH70" s="305"/>
      <c r="AI70" s="305"/>
      <c r="AJ70" s="305"/>
      <c r="AK70" s="305"/>
    </row>
    <row r="71" spans="30:37" ht="12.75">
      <c r="AD71" s="4"/>
      <c r="AE71" s="1"/>
      <c r="AF71" s="1"/>
      <c r="AG71" s="4"/>
      <c r="AH71" s="1"/>
      <c r="AI71" s="1"/>
      <c r="AJ71" s="1"/>
      <c r="AK71" s="1"/>
    </row>
    <row r="72" spans="6:37" ht="12.75">
      <c r="F72" s="50">
        <f>F70+M70+T70</f>
        <v>2496072</v>
      </c>
      <c r="AD72" s="1"/>
      <c r="AE72" s="1"/>
      <c r="AF72" s="1"/>
      <c r="AG72" s="1"/>
      <c r="AH72" s="1"/>
      <c r="AI72" s="1"/>
      <c r="AJ72" s="1"/>
      <c r="AK72" s="1"/>
    </row>
    <row r="73" spans="30:37" ht="12.75">
      <c r="AD73" s="1"/>
      <c r="AE73" s="1"/>
      <c r="AF73" s="1"/>
      <c r="AG73" s="1"/>
      <c r="AH73" s="1"/>
      <c r="AI73" s="1"/>
      <c r="AJ73" s="1"/>
      <c r="AK73" s="1"/>
    </row>
    <row r="74" spans="30:37" ht="12.75">
      <c r="AD74" s="1"/>
      <c r="AE74" s="1"/>
      <c r="AF74" s="1"/>
      <c r="AG74" s="1"/>
      <c r="AH74" s="1"/>
      <c r="AI74" s="1"/>
      <c r="AJ74" s="1"/>
      <c r="AK74" s="1"/>
    </row>
    <row r="75" spans="30:37" ht="12.75">
      <c r="AD75" s="1"/>
      <c r="AE75" s="1"/>
      <c r="AF75" s="1"/>
      <c r="AG75" s="1"/>
      <c r="AH75" s="1"/>
      <c r="AI75" s="1"/>
      <c r="AJ75" s="1"/>
      <c r="AK75" s="1"/>
    </row>
    <row r="76" spans="30:37" ht="12.75">
      <c r="AD76" s="1"/>
      <c r="AE76" s="1"/>
      <c r="AF76" s="1"/>
      <c r="AG76" s="1"/>
      <c r="AH76" s="1"/>
      <c r="AI76" s="1"/>
      <c r="AJ76" s="1"/>
      <c r="AK76" s="1"/>
    </row>
    <row r="77" spans="30:37" ht="12.75">
      <c r="AD77" s="1"/>
      <c r="AE77" s="1"/>
      <c r="AF77" s="1"/>
      <c r="AG77" s="1"/>
      <c r="AH77" s="1"/>
      <c r="AI77" s="1"/>
      <c r="AJ77" s="1"/>
      <c r="AK77" s="1"/>
    </row>
    <row r="78" spans="30:37" ht="12.75">
      <c r="AD78" s="1"/>
      <c r="AE78" s="1"/>
      <c r="AF78" s="1"/>
      <c r="AG78" s="1"/>
      <c r="AH78" s="1"/>
      <c r="AI78" s="1"/>
      <c r="AJ78" s="1"/>
      <c r="AK78" s="1"/>
    </row>
    <row r="79" spans="30:37" ht="12.75">
      <c r="AD79" s="1"/>
      <c r="AE79" s="1"/>
      <c r="AF79" s="1"/>
      <c r="AG79" s="1"/>
      <c r="AH79" s="1"/>
      <c r="AI79" s="1"/>
      <c r="AJ79" s="1"/>
      <c r="AK79" s="1"/>
    </row>
    <row r="80" spans="30:37" ht="12.75">
      <c r="AD80" s="1"/>
      <c r="AE80" s="1"/>
      <c r="AF80" s="1"/>
      <c r="AG80" s="1"/>
      <c r="AH80" s="1"/>
      <c r="AI80" s="1"/>
      <c r="AJ80" s="1"/>
      <c r="AK80" s="1"/>
    </row>
    <row r="81" spans="30:37" ht="12.75">
      <c r="AD81" s="1"/>
      <c r="AE81" s="1"/>
      <c r="AF81" s="1"/>
      <c r="AG81" s="1"/>
      <c r="AH81" s="1"/>
      <c r="AI81" s="1"/>
      <c r="AJ81" s="1"/>
      <c r="AK81" s="1"/>
    </row>
    <row r="82" spans="30:37" ht="12.75">
      <c r="AD82" s="1"/>
      <c r="AE82" s="1"/>
      <c r="AF82" s="1"/>
      <c r="AG82" s="1"/>
      <c r="AH82" s="1"/>
      <c r="AI82" s="1"/>
      <c r="AJ82" s="1"/>
      <c r="AK82" s="1"/>
    </row>
  </sheetData>
  <mergeCells count="8">
    <mergeCell ref="A2:A5"/>
    <mergeCell ref="AD3:AF3"/>
    <mergeCell ref="B3:S3"/>
    <mergeCell ref="W3:X3"/>
    <mergeCell ref="B2:H2"/>
    <mergeCell ref="I2:O2"/>
    <mergeCell ref="P2:V2"/>
    <mergeCell ref="W2:X2"/>
  </mergeCells>
  <printOptions/>
  <pageMargins left="0.1968503937007874" right="0" top="0" bottom="0" header="0" footer="0"/>
  <pageSetup fitToHeight="2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B74"/>
  <sheetViews>
    <sheetView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Z7" sqref="Z7"/>
    </sheetView>
  </sheetViews>
  <sheetFormatPr defaultColWidth="9.00390625" defaultRowHeight="12.75"/>
  <cols>
    <col min="1" max="1" width="50.00390625" style="0" customWidth="1"/>
    <col min="2" max="5" width="9.375" style="0" hidden="1" customWidth="1"/>
    <col min="7" max="7" width="9.375" style="0" customWidth="1"/>
    <col min="8" max="8" width="9.625" style="0" customWidth="1"/>
    <col min="9" max="12" width="9.125" style="0" hidden="1" customWidth="1"/>
    <col min="13" max="14" width="7.125" style="0" customWidth="1"/>
    <col min="15" max="15" width="9.625" style="0" customWidth="1"/>
    <col min="16" max="17" width="9.125" style="0" hidden="1" customWidth="1"/>
    <col min="18" max="18" width="8.375" style="0" hidden="1" customWidth="1"/>
    <col min="19" max="19" width="9.125" style="0" hidden="1" customWidth="1"/>
    <col min="20" max="20" width="12.25390625" style="0" customWidth="1"/>
    <col min="21" max="21" width="8.75390625" style="0" customWidth="1"/>
    <col min="22" max="22" width="9.625" style="0" customWidth="1"/>
    <col min="23" max="23" width="6.875" style="0" hidden="1" customWidth="1"/>
    <col min="24" max="24" width="9.75390625" style="0" hidden="1" customWidth="1"/>
    <col min="25" max="25" width="9.75390625" style="0" customWidth="1"/>
    <col min="26" max="27" width="8.25390625" style="0" bestFit="1" customWidth="1"/>
    <col min="28" max="28" width="7.375" style="0" customWidth="1"/>
    <col min="29" max="29" width="7.875" style="0" customWidth="1"/>
    <col min="30" max="30" width="11.25390625" style="0" customWidth="1"/>
    <col min="32" max="32" width="10.00390625" style="0" customWidth="1"/>
    <col min="33" max="35" width="0" style="0" hidden="1" customWidth="1"/>
    <col min="36" max="38" width="5.00390625" style="0" bestFit="1" customWidth="1"/>
    <col min="39" max="39" width="5.00390625" style="0" customWidth="1"/>
    <col min="40" max="40" width="0" style="0" hidden="1" customWidth="1"/>
  </cols>
  <sheetData>
    <row r="1" spans="30:42" ht="13.5" thickBo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</row>
    <row r="2" spans="1:54" ht="62.25" customHeight="1">
      <c r="A2" s="327" t="s">
        <v>0</v>
      </c>
      <c r="B2" s="330" t="s">
        <v>1</v>
      </c>
      <c r="C2" s="330"/>
      <c r="D2" s="330"/>
      <c r="E2" s="330"/>
      <c r="F2" s="330"/>
      <c r="G2" s="330"/>
      <c r="H2" s="330"/>
      <c r="I2" s="330" t="s">
        <v>100</v>
      </c>
      <c r="J2" s="330"/>
      <c r="K2" s="330"/>
      <c r="L2" s="330"/>
      <c r="M2" s="330"/>
      <c r="N2" s="330"/>
      <c r="O2" s="330"/>
      <c r="P2" s="330" t="s">
        <v>3</v>
      </c>
      <c r="Q2" s="330"/>
      <c r="R2" s="330"/>
      <c r="S2" s="330"/>
      <c r="T2" s="330"/>
      <c r="U2" s="330"/>
      <c r="V2" s="330"/>
      <c r="W2" s="342" t="s">
        <v>90</v>
      </c>
      <c r="X2" s="342"/>
      <c r="Y2" s="243"/>
      <c r="Z2" s="53"/>
      <c r="AA2" s="96"/>
      <c r="AB2" s="96"/>
      <c r="AC2" s="54"/>
      <c r="AD2" s="251"/>
      <c r="AE2" s="251"/>
      <c r="AF2" s="251"/>
      <c r="AG2" s="312"/>
      <c r="AH2" s="312"/>
      <c r="AI2" s="312"/>
      <c r="AJ2" s="312"/>
      <c r="AK2" s="312"/>
      <c r="AL2" s="250"/>
      <c r="AM2" s="312"/>
      <c r="AN2" s="312"/>
      <c r="AO2" s="312"/>
      <c r="AP2" s="312"/>
      <c r="AQ2" s="68"/>
      <c r="AR2" s="68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 thickBot="1">
      <c r="A3" s="328"/>
      <c r="B3" s="343" t="s">
        <v>9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13"/>
      <c r="Z3" s="321"/>
      <c r="AA3" s="76"/>
      <c r="AB3" s="76"/>
      <c r="AC3" s="322"/>
      <c r="AD3" s="331"/>
      <c r="AE3" s="331"/>
      <c r="AF3" s="331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42" ht="21.75" customHeight="1">
      <c r="A4" s="328"/>
      <c r="B4" s="8" t="s">
        <v>4</v>
      </c>
      <c r="C4" s="8" t="s">
        <v>5</v>
      </c>
      <c r="D4" s="8" t="s">
        <v>6</v>
      </c>
      <c r="E4" s="8" t="s">
        <v>7</v>
      </c>
      <c r="F4" s="91" t="s">
        <v>91</v>
      </c>
      <c r="G4" s="91" t="s">
        <v>91</v>
      </c>
      <c r="H4" s="93" t="s">
        <v>99</v>
      </c>
      <c r="I4" s="8" t="s">
        <v>4</v>
      </c>
      <c r="J4" s="8" t="s">
        <v>5</v>
      </c>
      <c r="K4" s="8" t="s">
        <v>6</v>
      </c>
      <c r="L4" s="8" t="s">
        <v>7</v>
      </c>
      <c r="M4" s="91" t="s">
        <v>91</v>
      </c>
      <c r="N4" s="91" t="s">
        <v>91</v>
      </c>
      <c r="O4" s="93" t="s">
        <v>99</v>
      </c>
      <c r="P4" s="8" t="s">
        <v>4</v>
      </c>
      <c r="Q4" s="8" t="s">
        <v>5</v>
      </c>
      <c r="R4" s="8" t="s">
        <v>6</v>
      </c>
      <c r="S4" s="8" t="s">
        <v>7</v>
      </c>
      <c r="T4" s="91" t="s">
        <v>91</v>
      </c>
      <c r="U4" s="91" t="s">
        <v>91</v>
      </c>
      <c r="V4" s="93" t="s">
        <v>99</v>
      </c>
      <c r="W4" s="91" t="s">
        <v>91</v>
      </c>
      <c r="X4" s="91" t="s">
        <v>91</v>
      </c>
      <c r="Y4" s="314" t="s">
        <v>101</v>
      </c>
      <c r="Z4" s="27" t="s">
        <v>92</v>
      </c>
      <c r="AA4" s="46" t="s">
        <v>92</v>
      </c>
      <c r="AB4" s="93" t="s">
        <v>99</v>
      </c>
      <c r="AC4" s="55"/>
      <c r="AD4" s="252"/>
      <c r="AE4" s="252"/>
      <c r="AF4" s="252"/>
      <c r="AG4" s="250"/>
      <c r="AH4" s="250"/>
      <c r="AI4" s="250"/>
      <c r="AJ4" s="250"/>
      <c r="AK4" s="250"/>
      <c r="AL4" s="250"/>
      <c r="AM4" s="250"/>
      <c r="AN4" s="250"/>
      <c r="AO4" s="250"/>
      <c r="AP4" s="250"/>
    </row>
    <row r="5" spans="1:42" ht="24.75" customHeight="1" thickBot="1">
      <c r="A5" s="328"/>
      <c r="B5" s="8" t="s">
        <v>15</v>
      </c>
      <c r="C5" s="8" t="s">
        <v>15</v>
      </c>
      <c r="D5" s="8" t="s">
        <v>15</v>
      </c>
      <c r="E5" s="8" t="s">
        <v>15</v>
      </c>
      <c r="F5" s="110" t="s">
        <v>88</v>
      </c>
      <c r="G5" s="110" t="s">
        <v>89</v>
      </c>
      <c r="H5" s="111" t="s">
        <v>95</v>
      </c>
      <c r="I5" s="8" t="s">
        <v>15</v>
      </c>
      <c r="J5" s="8" t="s">
        <v>15</v>
      </c>
      <c r="K5" s="8" t="s">
        <v>15</v>
      </c>
      <c r="L5" s="8" t="s">
        <v>15</v>
      </c>
      <c r="M5" s="110" t="s">
        <v>88</v>
      </c>
      <c r="N5" s="110" t="s">
        <v>89</v>
      </c>
      <c r="O5" s="111" t="s">
        <v>95</v>
      </c>
      <c r="P5" s="8" t="s">
        <v>15</v>
      </c>
      <c r="Q5" s="8" t="s">
        <v>15</v>
      </c>
      <c r="R5" s="8" t="s">
        <v>15</v>
      </c>
      <c r="S5" s="8" t="s">
        <v>15</v>
      </c>
      <c r="T5" s="110" t="s">
        <v>88</v>
      </c>
      <c r="U5" s="110" t="s">
        <v>89</v>
      </c>
      <c r="V5" s="111" t="s">
        <v>95</v>
      </c>
      <c r="W5" s="91" t="s">
        <v>88</v>
      </c>
      <c r="X5" s="91" t="s">
        <v>89</v>
      </c>
      <c r="Y5" s="315" t="s">
        <v>104</v>
      </c>
      <c r="Z5" s="323" t="s">
        <v>102</v>
      </c>
      <c r="AA5" s="283" t="s">
        <v>103</v>
      </c>
      <c r="AB5" s="111" t="s">
        <v>95</v>
      </c>
      <c r="AC5" s="49" t="s">
        <v>96</v>
      </c>
      <c r="AD5" s="252"/>
      <c r="AE5" s="252"/>
      <c r="AF5" s="252"/>
      <c r="AG5" s="250"/>
      <c r="AH5" s="250"/>
      <c r="AI5" s="250"/>
      <c r="AJ5" s="250"/>
      <c r="AK5" s="250"/>
      <c r="AL5" s="250"/>
      <c r="AM5" s="250"/>
      <c r="AN5" s="250"/>
      <c r="AO5" s="250"/>
      <c r="AP5" s="250"/>
    </row>
    <row r="6" spans="1:42" ht="25.5">
      <c r="A6" s="201" t="s">
        <v>41</v>
      </c>
      <c r="B6" s="2">
        <v>1412</v>
      </c>
      <c r="C6" s="2">
        <v>1535</v>
      </c>
      <c r="D6" s="2">
        <v>1546</v>
      </c>
      <c r="E6" s="36">
        <v>1559</v>
      </c>
      <c r="F6" s="210">
        <v>6290</v>
      </c>
      <c r="G6" s="188">
        <v>6289</v>
      </c>
      <c r="H6" s="211">
        <f>G6-F6</f>
        <v>-1</v>
      </c>
      <c r="I6" s="192">
        <v>1330</v>
      </c>
      <c r="J6" s="193">
        <v>1440</v>
      </c>
      <c r="K6" s="193">
        <v>1455</v>
      </c>
      <c r="L6" s="77">
        <v>1473</v>
      </c>
      <c r="M6" s="210">
        <v>6280</v>
      </c>
      <c r="N6" s="188">
        <v>6279</v>
      </c>
      <c r="O6" s="211">
        <f>N6-M6</f>
        <v>-1</v>
      </c>
      <c r="P6" s="192">
        <v>1582</v>
      </c>
      <c r="Q6" s="193">
        <v>1715</v>
      </c>
      <c r="R6" s="193">
        <v>1731</v>
      </c>
      <c r="S6" s="77">
        <v>1746</v>
      </c>
      <c r="T6" s="210">
        <v>7347</v>
      </c>
      <c r="U6" s="188">
        <v>7340</v>
      </c>
      <c r="V6" s="211">
        <f>U6-T6</f>
        <v>-7</v>
      </c>
      <c r="W6" s="78"/>
      <c r="X6" s="215">
        <v>630</v>
      </c>
      <c r="Y6" s="316">
        <v>19917</v>
      </c>
      <c r="Z6" s="121">
        <f>F6+M6+T6</f>
        <v>19917</v>
      </c>
      <c r="AA6" s="167">
        <f>G6+N6+U6</f>
        <v>19908</v>
      </c>
      <c r="AB6" s="121">
        <f>AA6-Z6</f>
        <v>-9</v>
      </c>
      <c r="AC6" s="54">
        <f>ROUND(AA6/Z6*100,1)</f>
        <v>100</v>
      </c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0"/>
      <c r="AO6" s="254"/>
      <c r="AP6" s="250"/>
    </row>
    <row r="7" spans="1:42" ht="25.5">
      <c r="A7" s="100" t="s">
        <v>49</v>
      </c>
      <c r="B7" s="8"/>
      <c r="C7" s="8"/>
      <c r="D7" s="8"/>
      <c r="E7" s="34"/>
      <c r="F7" s="212">
        <f>E7+D7+C7+B7</f>
        <v>0</v>
      </c>
      <c r="G7" s="193"/>
      <c r="H7" s="213">
        <f aca="true" t="shared" si="0" ref="H7:H70">G7-F7</f>
        <v>0</v>
      </c>
      <c r="I7" s="189"/>
      <c r="J7" s="190"/>
      <c r="K7" s="190"/>
      <c r="L7" s="191"/>
      <c r="M7" s="212">
        <f>L7+K7+J7+I7</f>
        <v>0</v>
      </c>
      <c r="N7" s="190"/>
      <c r="O7" s="213">
        <f aca="true" t="shared" si="1" ref="O7:O70">N7-M7</f>
        <v>0</v>
      </c>
      <c r="P7" s="189"/>
      <c r="Q7" s="190"/>
      <c r="R7" s="190"/>
      <c r="S7" s="191"/>
      <c r="T7" s="212">
        <v>0</v>
      </c>
      <c r="U7" s="193"/>
      <c r="V7" s="213">
        <f aca="true" t="shared" si="2" ref="V7:V70">U7-T7</f>
        <v>0</v>
      </c>
      <c r="W7" s="78"/>
      <c r="X7" s="215"/>
      <c r="Y7" s="317">
        <v>0</v>
      </c>
      <c r="Z7" s="56">
        <f aca="true" t="shared" si="3" ref="Z7:Z69">F7+M7+T7</f>
        <v>0</v>
      </c>
      <c r="AA7" s="168">
        <f aca="true" t="shared" si="4" ref="AA7:AA69">G7+N7+U7</f>
        <v>0</v>
      </c>
      <c r="AB7" s="56">
        <f aca="true" t="shared" si="5" ref="AB7:AB70">AA7-Z7</f>
        <v>0</v>
      </c>
      <c r="AC7" s="55"/>
      <c r="AD7" s="250"/>
      <c r="AE7" s="250"/>
      <c r="AF7" s="254"/>
      <c r="AG7" s="254"/>
      <c r="AH7" s="254"/>
      <c r="AI7" s="254"/>
      <c r="AJ7" s="254"/>
      <c r="AK7" s="254"/>
      <c r="AL7" s="250"/>
      <c r="AM7" s="254"/>
      <c r="AN7" s="250"/>
      <c r="AO7" s="254"/>
      <c r="AP7" s="250"/>
    </row>
    <row r="8" spans="1:42" ht="25.5">
      <c r="A8" s="100" t="s">
        <v>50</v>
      </c>
      <c r="B8" s="2">
        <v>235</v>
      </c>
      <c r="C8" s="2">
        <v>251.33</v>
      </c>
      <c r="D8" s="2">
        <v>185.33</v>
      </c>
      <c r="E8" s="36">
        <v>247</v>
      </c>
      <c r="F8" s="212">
        <v>1012</v>
      </c>
      <c r="G8" s="193">
        <v>1012</v>
      </c>
      <c r="H8" s="213">
        <f t="shared" si="0"/>
        <v>0</v>
      </c>
      <c r="I8" s="192">
        <v>229</v>
      </c>
      <c r="J8" s="193">
        <v>245.33</v>
      </c>
      <c r="K8" s="193">
        <v>181.33</v>
      </c>
      <c r="L8" s="77">
        <v>241</v>
      </c>
      <c r="M8" s="212">
        <v>915</v>
      </c>
      <c r="N8" s="193">
        <v>915</v>
      </c>
      <c r="O8" s="213">
        <f t="shared" si="1"/>
        <v>0</v>
      </c>
      <c r="P8" s="192">
        <v>426</v>
      </c>
      <c r="Q8" s="193">
        <v>456.33</v>
      </c>
      <c r="R8" s="193">
        <v>337.33</v>
      </c>
      <c r="S8" s="77">
        <v>445</v>
      </c>
      <c r="T8" s="212">
        <v>1641</v>
      </c>
      <c r="U8" s="193">
        <v>1587</v>
      </c>
      <c r="V8" s="213">
        <f t="shared" si="2"/>
        <v>-54</v>
      </c>
      <c r="W8" s="78"/>
      <c r="X8" s="215">
        <v>53</v>
      </c>
      <c r="Y8" s="317">
        <v>3568</v>
      </c>
      <c r="Z8" s="56">
        <f t="shared" si="3"/>
        <v>3568</v>
      </c>
      <c r="AA8" s="168">
        <f t="shared" si="4"/>
        <v>3514</v>
      </c>
      <c r="AB8" s="56">
        <f t="shared" si="5"/>
        <v>-54</v>
      </c>
      <c r="AC8" s="55">
        <f aca="true" t="shared" si="6" ref="AC8:AC72">ROUND(AA8/Z8*100,1)</f>
        <v>98.5</v>
      </c>
      <c r="AD8" s="250"/>
      <c r="AE8" s="250"/>
      <c r="AF8" s="254"/>
      <c r="AG8" s="254"/>
      <c r="AH8" s="254"/>
      <c r="AI8" s="254"/>
      <c r="AJ8" s="254"/>
      <c r="AK8" s="254"/>
      <c r="AL8" s="250"/>
      <c r="AM8" s="254"/>
      <c r="AN8" s="250"/>
      <c r="AO8" s="254"/>
      <c r="AP8" s="250"/>
    </row>
    <row r="9" spans="1:42" ht="12.75">
      <c r="A9" s="100" t="s">
        <v>51</v>
      </c>
      <c r="B9" s="2">
        <v>224</v>
      </c>
      <c r="C9" s="2">
        <v>158</v>
      </c>
      <c r="D9" s="2">
        <v>121</v>
      </c>
      <c r="E9" s="36">
        <v>79</v>
      </c>
      <c r="F9" s="212">
        <v>473</v>
      </c>
      <c r="G9" s="193">
        <v>473</v>
      </c>
      <c r="H9" s="213">
        <f t="shared" si="0"/>
        <v>0</v>
      </c>
      <c r="I9" s="192">
        <v>218</v>
      </c>
      <c r="J9" s="193">
        <v>299</v>
      </c>
      <c r="K9" s="193">
        <v>204</v>
      </c>
      <c r="L9" s="77">
        <v>263</v>
      </c>
      <c r="M9" s="212">
        <v>415</v>
      </c>
      <c r="N9" s="193">
        <v>411</v>
      </c>
      <c r="O9" s="213">
        <f t="shared" si="1"/>
        <v>-4</v>
      </c>
      <c r="P9" s="192">
        <v>310</v>
      </c>
      <c r="Q9" s="193">
        <v>411</v>
      </c>
      <c r="R9" s="193">
        <v>319</v>
      </c>
      <c r="S9" s="77">
        <v>402</v>
      </c>
      <c r="T9" s="212">
        <v>633</v>
      </c>
      <c r="U9" s="193">
        <v>630</v>
      </c>
      <c r="V9" s="213">
        <f t="shared" si="2"/>
        <v>-3</v>
      </c>
      <c r="W9" s="78"/>
      <c r="X9" s="215">
        <v>3</v>
      </c>
      <c r="Y9" s="317">
        <v>1521</v>
      </c>
      <c r="Z9" s="56">
        <f t="shared" si="3"/>
        <v>1521</v>
      </c>
      <c r="AA9" s="168">
        <f t="shared" si="4"/>
        <v>1514</v>
      </c>
      <c r="AB9" s="56">
        <f t="shared" si="5"/>
        <v>-7</v>
      </c>
      <c r="AC9" s="55">
        <f t="shared" si="6"/>
        <v>99.5</v>
      </c>
      <c r="AD9" s="250"/>
      <c r="AE9" s="250"/>
      <c r="AF9" s="254"/>
      <c r="AG9" s="254"/>
      <c r="AH9" s="254"/>
      <c r="AI9" s="254"/>
      <c r="AJ9" s="254"/>
      <c r="AK9" s="254"/>
      <c r="AL9" s="254"/>
      <c r="AM9" s="254"/>
      <c r="AN9" s="250"/>
      <c r="AO9" s="254"/>
      <c r="AP9" s="250"/>
    </row>
    <row r="10" spans="1:42" ht="12.75">
      <c r="A10" s="100" t="s">
        <v>52</v>
      </c>
      <c r="B10" s="2">
        <v>29</v>
      </c>
      <c r="C10" s="2">
        <v>36</v>
      </c>
      <c r="D10" s="2">
        <v>36</v>
      </c>
      <c r="E10" s="36">
        <v>37</v>
      </c>
      <c r="F10" s="212">
        <v>127</v>
      </c>
      <c r="G10" s="193">
        <v>123</v>
      </c>
      <c r="H10" s="213">
        <f t="shared" si="0"/>
        <v>-4</v>
      </c>
      <c r="I10" s="192">
        <v>34</v>
      </c>
      <c r="J10" s="193">
        <v>34</v>
      </c>
      <c r="K10" s="193">
        <v>35</v>
      </c>
      <c r="L10" s="77">
        <v>35</v>
      </c>
      <c r="M10" s="212">
        <v>127</v>
      </c>
      <c r="N10" s="193">
        <v>127</v>
      </c>
      <c r="O10" s="213">
        <f t="shared" si="1"/>
        <v>0</v>
      </c>
      <c r="P10" s="192">
        <v>52</v>
      </c>
      <c r="Q10" s="193">
        <v>52</v>
      </c>
      <c r="R10" s="193">
        <v>52</v>
      </c>
      <c r="S10" s="77">
        <v>52</v>
      </c>
      <c r="T10" s="212">
        <v>160</v>
      </c>
      <c r="U10" s="193">
        <v>157</v>
      </c>
      <c r="V10" s="213">
        <f t="shared" si="2"/>
        <v>-3</v>
      </c>
      <c r="W10" s="78"/>
      <c r="X10" s="215">
        <v>1</v>
      </c>
      <c r="Y10" s="317">
        <v>414</v>
      </c>
      <c r="Z10" s="56">
        <f t="shared" si="3"/>
        <v>414</v>
      </c>
      <c r="AA10" s="168">
        <f t="shared" si="4"/>
        <v>407</v>
      </c>
      <c r="AB10" s="56">
        <f t="shared" si="5"/>
        <v>-7</v>
      </c>
      <c r="AC10" s="55">
        <f t="shared" si="6"/>
        <v>98.3</v>
      </c>
      <c r="AD10" s="250"/>
      <c r="AE10" s="250"/>
      <c r="AF10" s="254"/>
      <c r="AG10" s="254"/>
      <c r="AH10" s="254"/>
      <c r="AI10" s="254"/>
      <c r="AJ10" s="254"/>
      <c r="AK10" s="254"/>
      <c r="AL10" s="250"/>
      <c r="AM10" s="254"/>
      <c r="AN10" s="250"/>
      <c r="AO10" s="254"/>
      <c r="AP10" s="250"/>
    </row>
    <row r="11" spans="1:42" ht="12.75">
      <c r="A11" s="100" t="s">
        <v>53</v>
      </c>
      <c r="B11" s="2">
        <v>254</v>
      </c>
      <c r="C11" s="2">
        <v>254</v>
      </c>
      <c r="D11" s="2">
        <v>254</v>
      </c>
      <c r="E11" s="36">
        <v>255</v>
      </c>
      <c r="F11" s="212">
        <v>1546</v>
      </c>
      <c r="G11" s="193">
        <v>1546</v>
      </c>
      <c r="H11" s="213">
        <f t="shared" si="0"/>
        <v>0</v>
      </c>
      <c r="I11" s="192">
        <v>279</v>
      </c>
      <c r="J11" s="193">
        <v>280</v>
      </c>
      <c r="K11" s="193">
        <v>279</v>
      </c>
      <c r="L11" s="77">
        <v>280</v>
      </c>
      <c r="M11" s="212">
        <v>1425</v>
      </c>
      <c r="N11" s="193">
        <v>1424</v>
      </c>
      <c r="O11" s="213">
        <f t="shared" si="1"/>
        <v>-1</v>
      </c>
      <c r="P11" s="192">
        <v>313</v>
      </c>
      <c r="Q11" s="193">
        <v>314</v>
      </c>
      <c r="R11" s="193">
        <v>314</v>
      </c>
      <c r="S11" s="77">
        <v>313</v>
      </c>
      <c r="T11" s="212">
        <v>1475</v>
      </c>
      <c r="U11" s="193">
        <v>1472</v>
      </c>
      <c r="V11" s="213">
        <f t="shared" si="2"/>
        <v>-3</v>
      </c>
      <c r="W11" s="78"/>
      <c r="X11" s="215">
        <v>24</v>
      </c>
      <c r="Y11" s="317">
        <v>4446</v>
      </c>
      <c r="Z11" s="56">
        <f t="shared" si="3"/>
        <v>4446</v>
      </c>
      <c r="AA11" s="168">
        <f t="shared" si="4"/>
        <v>4442</v>
      </c>
      <c r="AB11" s="56">
        <f t="shared" si="5"/>
        <v>-4</v>
      </c>
      <c r="AC11" s="55">
        <f t="shared" si="6"/>
        <v>99.9</v>
      </c>
      <c r="AD11" s="250"/>
      <c r="AE11" s="250"/>
      <c r="AF11" s="254"/>
      <c r="AG11" s="254"/>
      <c r="AH11" s="254"/>
      <c r="AI11" s="254"/>
      <c r="AJ11" s="254"/>
      <c r="AK11" s="254"/>
      <c r="AL11" s="254"/>
      <c r="AM11" s="254"/>
      <c r="AN11" s="250"/>
      <c r="AO11" s="254"/>
      <c r="AP11" s="250"/>
    </row>
    <row r="12" spans="1:42" ht="12.75">
      <c r="A12" s="100" t="s">
        <v>54</v>
      </c>
      <c r="B12" s="2">
        <v>616</v>
      </c>
      <c r="C12" s="2">
        <v>519</v>
      </c>
      <c r="D12" s="2">
        <v>519</v>
      </c>
      <c r="E12" s="36">
        <v>519</v>
      </c>
      <c r="F12" s="212">
        <v>2630</v>
      </c>
      <c r="G12" s="193">
        <v>2616</v>
      </c>
      <c r="H12" s="213">
        <f t="shared" si="0"/>
        <v>-14</v>
      </c>
      <c r="I12" s="192">
        <v>478</v>
      </c>
      <c r="J12" s="193">
        <v>412</v>
      </c>
      <c r="K12" s="193">
        <v>412</v>
      </c>
      <c r="L12" s="77">
        <v>411</v>
      </c>
      <c r="M12" s="212">
        <v>2130</v>
      </c>
      <c r="N12" s="193">
        <v>2106</v>
      </c>
      <c r="O12" s="213">
        <f t="shared" si="1"/>
        <v>-24</v>
      </c>
      <c r="P12" s="192">
        <v>674</v>
      </c>
      <c r="Q12" s="193">
        <v>978</v>
      </c>
      <c r="R12" s="193">
        <v>978</v>
      </c>
      <c r="S12" s="77">
        <v>977</v>
      </c>
      <c r="T12" s="212">
        <v>2800</v>
      </c>
      <c r="U12" s="193">
        <v>2797</v>
      </c>
      <c r="V12" s="213">
        <f t="shared" si="2"/>
        <v>-3</v>
      </c>
      <c r="W12" s="78"/>
      <c r="X12" s="215">
        <v>139</v>
      </c>
      <c r="Y12" s="317">
        <v>7560</v>
      </c>
      <c r="Z12" s="56">
        <f t="shared" si="3"/>
        <v>7560</v>
      </c>
      <c r="AA12" s="168">
        <f t="shared" si="4"/>
        <v>7519</v>
      </c>
      <c r="AB12" s="56">
        <f t="shared" si="5"/>
        <v>-41</v>
      </c>
      <c r="AC12" s="55">
        <f t="shared" si="6"/>
        <v>99.5</v>
      </c>
      <c r="AD12" s="250"/>
      <c r="AE12" s="250"/>
      <c r="AF12" s="254"/>
      <c r="AG12" s="254"/>
      <c r="AH12" s="254"/>
      <c r="AI12" s="254"/>
      <c r="AJ12" s="254"/>
      <c r="AK12" s="254"/>
      <c r="AL12" s="250"/>
      <c r="AM12" s="254"/>
      <c r="AN12" s="250"/>
      <c r="AO12" s="254"/>
      <c r="AP12" s="250"/>
    </row>
    <row r="13" spans="1:42" ht="12.75">
      <c r="A13" s="100" t="s">
        <v>55</v>
      </c>
      <c r="B13" s="3">
        <v>1114</v>
      </c>
      <c r="C13" s="3">
        <v>1161</v>
      </c>
      <c r="D13" s="3">
        <v>1115</v>
      </c>
      <c r="E13" s="47">
        <v>1255</v>
      </c>
      <c r="F13" s="212">
        <v>6845</v>
      </c>
      <c r="G13" s="193">
        <v>6842</v>
      </c>
      <c r="H13" s="213">
        <f t="shared" si="0"/>
        <v>-3</v>
      </c>
      <c r="I13" s="194">
        <v>1046</v>
      </c>
      <c r="J13" s="195">
        <v>1038</v>
      </c>
      <c r="K13" s="195">
        <v>996</v>
      </c>
      <c r="L13" s="196">
        <v>1071</v>
      </c>
      <c r="M13" s="212">
        <v>4995</v>
      </c>
      <c r="N13" s="195">
        <v>4991</v>
      </c>
      <c r="O13" s="213">
        <f t="shared" si="1"/>
        <v>-4</v>
      </c>
      <c r="P13" s="194">
        <v>2164</v>
      </c>
      <c r="Q13" s="195">
        <v>2256</v>
      </c>
      <c r="R13" s="195">
        <v>2166</v>
      </c>
      <c r="S13" s="196">
        <v>2439</v>
      </c>
      <c r="T13" s="212">
        <v>6880</v>
      </c>
      <c r="U13" s="193">
        <v>6876</v>
      </c>
      <c r="V13" s="213">
        <f t="shared" si="2"/>
        <v>-4</v>
      </c>
      <c r="W13" s="78"/>
      <c r="X13" s="215">
        <v>273</v>
      </c>
      <c r="Y13" s="317">
        <v>18720</v>
      </c>
      <c r="Z13" s="56">
        <f t="shared" si="3"/>
        <v>18720</v>
      </c>
      <c r="AA13" s="168">
        <f t="shared" si="4"/>
        <v>18709</v>
      </c>
      <c r="AB13" s="56">
        <f t="shared" si="5"/>
        <v>-11</v>
      </c>
      <c r="AC13" s="55">
        <f t="shared" si="6"/>
        <v>99.9</v>
      </c>
      <c r="AD13" s="250"/>
      <c r="AE13" s="250"/>
      <c r="AF13" s="254"/>
      <c r="AG13" s="254"/>
      <c r="AH13" s="254"/>
      <c r="AI13" s="254"/>
      <c r="AJ13" s="254"/>
      <c r="AK13" s="254"/>
      <c r="AL13" s="250"/>
      <c r="AM13" s="254"/>
      <c r="AN13" s="250"/>
      <c r="AO13" s="254"/>
      <c r="AP13" s="250"/>
    </row>
    <row r="14" spans="1:42" ht="12.75">
      <c r="A14" s="100" t="s">
        <v>56</v>
      </c>
      <c r="B14" s="2">
        <v>386</v>
      </c>
      <c r="C14" s="2">
        <v>386</v>
      </c>
      <c r="D14" s="2">
        <v>386</v>
      </c>
      <c r="E14" s="36">
        <v>387</v>
      </c>
      <c r="F14" s="212">
        <v>2155</v>
      </c>
      <c r="G14" s="193">
        <v>2153</v>
      </c>
      <c r="H14" s="213">
        <f t="shared" si="0"/>
        <v>-2</v>
      </c>
      <c r="I14" s="192">
        <v>397</v>
      </c>
      <c r="J14" s="193">
        <v>399</v>
      </c>
      <c r="K14" s="193">
        <v>399</v>
      </c>
      <c r="L14" s="77">
        <v>399</v>
      </c>
      <c r="M14" s="212">
        <v>1510</v>
      </c>
      <c r="N14" s="193">
        <v>1509</v>
      </c>
      <c r="O14" s="213">
        <f t="shared" si="1"/>
        <v>-1</v>
      </c>
      <c r="P14" s="192">
        <v>429</v>
      </c>
      <c r="Q14" s="193">
        <v>429</v>
      </c>
      <c r="R14" s="193">
        <v>429</v>
      </c>
      <c r="S14" s="77">
        <v>430</v>
      </c>
      <c r="T14" s="212">
        <v>2530</v>
      </c>
      <c r="U14" s="193">
        <v>2526</v>
      </c>
      <c r="V14" s="213">
        <f t="shared" si="2"/>
        <v>-4</v>
      </c>
      <c r="W14" s="78"/>
      <c r="X14" s="215">
        <v>105</v>
      </c>
      <c r="Y14" s="317">
        <v>6195</v>
      </c>
      <c r="Z14" s="56">
        <f t="shared" si="3"/>
        <v>6195</v>
      </c>
      <c r="AA14" s="168">
        <f t="shared" si="4"/>
        <v>6188</v>
      </c>
      <c r="AB14" s="56">
        <f t="shared" si="5"/>
        <v>-7</v>
      </c>
      <c r="AC14" s="55">
        <f t="shared" si="6"/>
        <v>99.9</v>
      </c>
      <c r="AD14" s="250"/>
      <c r="AE14" s="250"/>
      <c r="AF14" s="254"/>
      <c r="AG14" s="254"/>
      <c r="AH14" s="254"/>
      <c r="AI14" s="254"/>
      <c r="AJ14" s="254"/>
      <c r="AK14" s="254"/>
      <c r="AL14" s="254"/>
      <c r="AM14" s="254"/>
      <c r="AN14" s="250"/>
      <c r="AO14" s="254"/>
      <c r="AP14" s="250"/>
    </row>
    <row r="15" spans="1:42" ht="12.75">
      <c r="A15" s="100" t="s">
        <v>57</v>
      </c>
      <c r="B15" s="2">
        <v>575</v>
      </c>
      <c r="C15" s="2">
        <v>540</v>
      </c>
      <c r="D15" s="2">
        <v>543</v>
      </c>
      <c r="E15" s="36">
        <v>600</v>
      </c>
      <c r="F15" s="212">
        <v>2455</v>
      </c>
      <c r="G15" s="193">
        <v>2384</v>
      </c>
      <c r="H15" s="213">
        <f t="shared" si="0"/>
        <v>-71</v>
      </c>
      <c r="I15" s="192">
        <v>15</v>
      </c>
      <c r="J15" s="193">
        <v>15</v>
      </c>
      <c r="K15" s="193">
        <v>15</v>
      </c>
      <c r="L15" s="77">
        <v>15</v>
      </c>
      <c r="M15" s="212">
        <v>55</v>
      </c>
      <c r="N15" s="193">
        <v>55</v>
      </c>
      <c r="O15" s="213">
        <f t="shared" si="1"/>
        <v>0</v>
      </c>
      <c r="P15" s="192">
        <v>370</v>
      </c>
      <c r="Q15" s="193">
        <v>412</v>
      </c>
      <c r="R15" s="193">
        <v>512</v>
      </c>
      <c r="S15" s="77">
        <v>614</v>
      </c>
      <c r="T15" s="212">
        <v>1440</v>
      </c>
      <c r="U15" s="193">
        <v>1440</v>
      </c>
      <c r="V15" s="213">
        <f t="shared" si="2"/>
        <v>0</v>
      </c>
      <c r="W15" s="78"/>
      <c r="X15" s="215">
        <v>75</v>
      </c>
      <c r="Y15" s="317">
        <v>3950</v>
      </c>
      <c r="Z15" s="56">
        <f t="shared" si="3"/>
        <v>3950</v>
      </c>
      <c r="AA15" s="168">
        <f t="shared" si="4"/>
        <v>3879</v>
      </c>
      <c r="AB15" s="56">
        <f t="shared" si="5"/>
        <v>-71</v>
      </c>
      <c r="AC15" s="55">
        <f t="shared" si="6"/>
        <v>98.2</v>
      </c>
      <c r="AD15" s="250"/>
      <c r="AE15" s="250"/>
      <c r="AF15" s="254"/>
      <c r="AG15" s="254"/>
      <c r="AH15" s="254"/>
      <c r="AI15" s="254"/>
      <c r="AJ15" s="254"/>
      <c r="AK15" s="254"/>
      <c r="AL15" s="250"/>
      <c r="AM15" s="254"/>
      <c r="AN15" s="250"/>
      <c r="AO15" s="254"/>
      <c r="AP15" s="250"/>
    </row>
    <row r="16" spans="1:42" ht="12.75">
      <c r="A16" s="100" t="s">
        <v>58</v>
      </c>
      <c r="B16" s="2">
        <v>47</v>
      </c>
      <c r="C16" s="2">
        <v>45</v>
      </c>
      <c r="D16" s="2">
        <v>40</v>
      </c>
      <c r="E16" s="36">
        <v>49</v>
      </c>
      <c r="F16" s="212">
        <v>185</v>
      </c>
      <c r="G16" s="193">
        <v>184</v>
      </c>
      <c r="H16" s="213">
        <f t="shared" si="0"/>
        <v>-1</v>
      </c>
      <c r="I16" s="192">
        <v>1250</v>
      </c>
      <c r="J16" s="193">
        <v>1100</v>
      </c>
      <c r="K16" s="193">
        <v>1019</v>
      </c>
      <c r="L16" s="77">
        <v>1256</v>
      </c>
      <c r="M16" s="212">
        <v>5075</v>
      </c>
      <c r="N16" s="193">
        <v>5073</v>
      </c>
      <c r="O16" s="213">
        <f t="shared" si="1"/>
        <v>-2</v>
      </c>
      <c r="P16" s="192">
        <v>349</v>
      </c>
      <c r="Q16" s="193">
        <v>334</v>
      </c>
      <c r="R16" s="193">
        <v>295</v>
      </c>
      <c r="S16" s="77">
        <v>364</v>
      </c>
      <c r="T16" s="212">
        <v>935</v>
      </c>
      <c r="U16" s="193">
        <v>933</v>
      </c>
      <c r="V16" s="213">
        <f t="shared" si="2"/>
        <v>-2</v>
      </c>
      <c r="W16" s="78"/>
      <c r="X16" s="215">
        <v>102</v>
      </c>
      <c r="Y16" s="317">
        <v>6195</v>
      </c>
      <c r="Z16" s="56">
        <f t="shared" si="3"/>
        <v>6195</v>
      </c>
      <c r="AA16" s="168">
        <f t="shared" si="4"/>
        <v>6190</v>
      </c>
      <c r="AB16" s="56">
        <f t="shared" si="5"/>
        <v>-5</v>
      </c>
      <c r="AC16" s="55">
        <f t="shared" si="6"/>
        <v>99.9</v>
      </c>
      <c r="AD16" s="250"/>
      <c r="AE16" s="250"/>
      <c r="AF16" s="254"/>
      <c r="AG16" s="254"/>
      <c r="AH16" s="254"/>
      <c r="AI16" s="254"/>
      <c r="AJ16" s="254"/>
      <c r="AK16" s="254"/>
      <c r="AL16" s="254"/>
      <c r="AM16" s="254"/>
      <c r="AN16" s="250"/>
      <c r="AO16" s="254"/>
      <c r="AP16" s="250"/>
    </row>
    <row r="17" spans="1:42" ht="15">
      <c r="A17" s="100" t="s">
        <v>59</v>
      </c>
      <c r="B17" s="7">
        <v>371.6666666666667</v>
      </c>
      <c r="C17" s="7">
        <v>288.6666666666667</v>
      </c>
      <c r="D17" s="7">
        <v>288.6666666666667</v>
      </c>
      <c r="E17" s="48">
        <v>287.6666666666667</v>
      </c>
      <c r="F17" s="212">
        <v>1549</v>
      </c>
      <c r="G17" s="193">
        <v>1534</v>
      </c>
      <c r="H17" s="213">
        <f t="shared" si="0"/>
        <v>-15</v>
      </c>
      <c r="I17" s="197">
        <v>385.67</v>
      </c>
      <c r="J17" s="198">
        <v>523.67</v>
      </c>
      <c r="K17" s="198">
        <v>523.67</v>
      </c>
      <c r="L17" s="199">
        <v>523.67</v>
      </c>
      <c r="M17" s="212">
        <v>1686</v>
      </c>
      <c r="N17" s="198">
        <v>1621</v>
      </c>
      <c r="O17" s="213">
        <f t="shared" si="1"/>
        <v>-65</v>
      </c>
      <c r="P17" s="197">
        <v>670.67</v>
      </c>
      <c r="Q17" s="198">
        <v>682.67</v>
      </c>
      <c r="R17" s="198">
        <v>671.67</v>
      </c>
      <c r="S17" s="199">
        <v>671.67</v>
      </c>
      <c r="T17" s="212">
        <v>2385</v>
      </c>
      <c r="U17" s="193">
        <v>2374</v>
      </c>
      <c r="V17" s="213">
        <f t="shared" si="2"/>
        <v>-11</v>
      </c>
      <c r="W17" s="78"/>
      <c r="X17" s="215">
        <v>38</v>
      </c>
      <c r="Y17" s="317">
        <v>5620</v>
      </c>
      <c r="Z17" s="56">
        <f t="shared" si="3"/>
        <v>5620</v>
      </c>
      <c r="AA17" s="168">
        <f t="shared" si="4"/>
        <v>5529</v>
      </c>
      <c r="AB17" s="56">
        <f t="shared" si="5"/>
        <v>-91</v>
      </c>
      <c r="AC17" s="55">
        <f t="shared" si="6"/>
        <v>98.4</v>
      </c>
      <c r="AD17" s="250"/>
      <c r="AE17" s="250"/>
      <c r="AF17" s="254"/>
      <c r="AG17" s="254"/>
      <c r="AH17" s="254"/>
      <c r="AI17" s="254"/>
      <c r="AJ17" s="254"/>
      <c r="AK17" s="254"/>
      <c r="AL17" s="250"/>
      <c r="AM17" s="254"/>
      <c r="AN17" s="250"/>
      <c r="AO17" s="254"/>
      <c r="AP17" s="250"/>
    </row>
    <row r="18" spans="1:42" ht="12.75">
      <c r="A18" s="100" t="s">
        <v>60</v>
      </c>
      <c r="B18" s="2">
        <v>80</v>
      </c>
      <c r="C18" s="2">
        <v>80</v>
      </c>
      <c r="D18" s="2">
        <v>72</v>
      </c>
      <c r="E18" s="36">
        <v>83</v>
      </c>
      <c r="F18" s="212">
        <v>437</v>
      </c>
      <c r="G18" s="193">
        <v>432</v>
      </c>
      <c r="H18" s="213">
        <f t="shared" si="0"/>
        <v>-5</v>
      </c>
      <c r="I18" s="192">
        <v>715</v>
      </c>
      <c r="J18" s="193">
        <v>730</v>
      </c>
      <c r="K18" s="193">
        <v>650</v>
      </c>
      <c r="L18" s="77">
        <v>750</v>
      </c>
      <c r="M18" s="212">
        <v>2312</v>
      </c>
      <c r="N18" s="193">
        <v>2291</v>
      </c>
      <c r="O18" s="213">
        <f t="shared" si="1"/>
        <v>-21</v>
      </c>
      <c r="P18" s="192">
        <v>396</v>
      </c>
      <c r="Q18" s="193">
        <v>402</v>
      </c>
      <c r="R18" s="193">
        <v>356</v>
      </c>
      <c r="S18" s="77">
        <v>406</v>
      </c>
      <c r="T18" s="212">
        <v>1435</v>
      </c>
      <c r="U18" s="193">
        <v>1403</v>
      </c>
      <c r="V18" s="213">
        <f t="shared" si="2"/>
        <v>-32</v>
      </c>
      <c r="W18" s="78"/>
      <c r="X18" s="215">
        <v>69</v>
      </c>
      <c r="Y18" s="317">
        <v>4184</v>
      </c>
      <c r="Z18" s="56">
        <f t="shared" si="3"/>
        <v>4184</v>
      </c>
      <c r="AA18" s="168">
        <f t="shared" si="4"/>
        <v>4126</v>
      </c>
      <c r="AB18" s="56">
        <f t="shared" si="5"/>
        <v>-58</v>
      </c>
      <c r="AC18" s="55">
        <f t="shared" si="6"/>
        <v>98.6</v>
      </c>
      <c r="AD18" s="250"/>
      <c r="AE18" s="250"/>
      <c r="AF18" s="254"/>
      <c r="AG18" s="254"/>
      <c r="AH18" s="254"/>
      <c r="AI18" s="254"/>
      <c r="AJ18" s="254"/>
      <c r="AK18" s="254"/>
      <c r="AL18" s="250"/>
      <c r="AM18" s="254"/>
      <c r="AN18" s="250"/>
      <c r="AO18" s="254"/>
      <c r="AP18" s="250"/>
    </row>
    <row r="19" spans="1:42" ht="12.75">
      <c r="A19" s="100" t="s">
        <v>61</v>
      </c>
      <c r="B19" s="2">
        <v>269</v>
      </c>
      <c r="C19" s="2">
        <v>268</v>
      </c>
      <c r="D19" s="2">
        <v>268</v>
      </c>
      <c r="E19" s="36">
        <v>270</v>
      </c>
      <c r="F19" s="212">
        <v>965</v>
      </c>
      <c r="G19" s="193">
        <v>964</v>
      </c>
      <c r="H19" s="213">
        <f t="shared" si="0"/>
        <v>-1</v>
      </c>
      <c r="I19" s="192">
        <v>90</v>
      </c>
      <c r="J19" s="193">
        <v>146</v>
      </c>
      <c r="K19" s="193">
        <v>146</v>
      </c>
      <c r="L19" s="77">
        <v>146</v>
      </c>
      <c r="M19" s="212">
        <v>425</v>
      </c>
      <c r="N19" s="193">
        <v>422</v>
      </c>
      <c r="O19" s="213">
        <f t="shared" si="1"/>
        <v>-3</v>
      </c>
      <c r="P19" s="192">
        <v>107</v>
      </c>
      <c r="Q19" s="193">
        <v>107</v>
      </c>
      <c r="R19" s="193">
        <v>107</v>
      </c>
      <c r="S19" s="77">
        <v>109</v>
      </c>
      <c r="T19" s="212">
        <v>460</v>
      </c>
      <c r="U19" s="193">
        <v>459</v>
      </c>
      <c r="V19" s="213">
        <f t="shared" si="2"/>
        <v>-1</v>
      </c>
      <c r="W19" s="78"/>
      <c r="X19" s="215">
        <v>16</v>
      </c>
      <c r="Y19" s="317">
        <v>1850</v>
      </c>
      <c r="Z19" s="56">
        <f t="shared" si="3"/>
        <v>1850</v>
      </c>
      <c r="AA19" s="168">
        <f t="shared" si="4"/>
        <v>1845</v>
      </c>
      <c r="AB19" s="56">
        <f t="shared" si="5"/>
        <v>-5</v>
      </c>
      <c r="AC19" s="55">
        <f t="shared" si="6"/>
        <v>99.7</v>
      </c>
      <c r="AD19" s="250"/>
      <c r="AE19" s="250"/>
      <c r="AF19" s="254"/>
      <c r="AG19" s="254"/>
      <c r="AH19" s="254"/>
      <c r="AI19" s="254"/>
      <c r="AJ19" s="254"/>
      <c r="AK19" s="254"/>
      <c r="AL19" s="254"/>
      <c r="AM19" s="254"/>
      <c r="AN19" s="250"/>
      <c r="AO19" s="254"/>
      <c r="AP19" s="250"/>
    </row>
    <row r="20" spans="1:42" ht="12.75">
      <c r="A20" s="100" t="s">
        <v>62</v>
      </c>
      <c r="B20" s="2">
        <v>856</v>
      </c>
      <c r="C20" s="2">
        <v>856</v>
      </c>
      <c r="D20" s="2">
        <v>857</v>
      </c>
      <c r="E20" s="36">
        <v>857</v>
      </c>
      <c r="F20" s="212">
        <v>3085</v>
      </c>
      <c r="G20" s="193">
        <v>3083</v>
      </c>
      <c r="H20" s="213">
        <f t="shared" si="0"/>
        <v>-2</v>
      </c>
      <c r="I20" s="192">
        <v>20</v>
      </c>
      <c r="J20" s="193">
        <v>20</v>
      </c>
      <c r="K20" s="193">
        <v>20</v>
      </c>
      <c r="L20" s="77">
        <v>20</v>
      </c>
      <c r="M20" s="212">
        <v>75</v>
      </c>
      <c r="N20" s="193">
        <v>72</v>
      </c>
      <c r="O20" s="213">
        <f t="shared" si="1"/>
        <v>-3</v>
      </c>
      <c r="P20" s="192">
        <v>187</v>
      </c>
      <c r="Q20" s="193">
        <v>187</v>
      </c>
      <c r="R20" s="193">
        <v>187</v>
      </c>
      <c r="S20" s="77">
        <v>188</v>
      </c>
      <c r="T20" s="212">
        <v>740</v>
      </c>
      <c r="U20" s="193">
        <v>737</v>
      </c>
      <c r="V20" s="213">
        <f t="shared" si="2"/>
        <v>-3</v>
      </c>
      <c r="W20" s="78"/>
      <c r="X20" s="215">
        <v>136</v>
      </c>
      <c r="Y20" s="317">
        <v>3900</v>
      </c>
      <c r="Z20" s="56">
        <f t="shared" si="3"/>
        <v>3900</v>
      </c>
      <c r="AA20" s="168">
        <f t="shared" si="4"/>
        <v>3892</v>
      </c>
      <c r="AB20" s="56">
        <f t="shared" si="5"/>
        <v>-8</v>
      </c>
      <c r="AC20" s="55">
        <f t="shared" si="6"/>
        <v>99.8</v>
      </c>
      <c r="AD20" s="250"/>
      <c r="AE20" s="250"/>
      <c r="AF20" s="254"/>
      <c r="AG20" s="254"/>
      <c r="AH20" s="254"/>
      <c r="AI20" s="254"/>
      <c r="AJ20" s="254"/>
      <c r="AK20" s="254"/>
      <c r="AL20" s="250"/>
      <c r="AM20" s="254"/>
      <c r="AN20" s="250"/>
      <c r="AO20" s="254"/>
      <c r="AP20" s="250"/>
    </row>
    <row r="21" spans="1:42" ht="12.75">
      <c r="A21" s="100" t="s">
        <v>63</v>
      </c>
      <c r="B21" s="2">
        <v>80</v>
      </c>
      <c r="C21" s="2">
        <v>79</v>
      </c>
      <c r="D21" s="2">
        <v>76</v>
      </c>
      <c r="E21" s="36">
        <v>84</v>
      </c>
      <c r="F21" s="212">
        <v>250</v>
      </c>
      <c r="G21" s="193">
        <v>247</v>
      </c>
      <c r="H21" s="213">
        <f t="shared" si="0"/>
        <v>-3</v>
      </c>
      <c r="I21" s="192">
        <v>1548</v>
      </c>
      <c r="J21" s="193">
        <v>1500</v>
      </c>
      <c r="K21" s="193">
        <v>1425</v>
      </c>
      <c r="L21" s="77">
        <v>1598</v>
      </c>
      <c r="M21" s="212">
        <v>5700</v>
      </c>
      <c r="N21" s="193">
        <v>5699</v>
      </c>
      <c r="O21" s="213">
        <f t="shared" si="1"/>
        <v>-1</v>
      </c>
      <c r="P21" s="192">
        <v>1066</v>
      </c>
      <c r="Q21" s="193">
        <v>1052</v>
      </c>
      <c r="R21" s="193">
        <v>1021</v>
      </c>
      <c r="S21" s="77">
        <v>1121</v>
      </c>
      <c r="T21" s="212">
        <v>4620</v>
      </c>
      <c r="U21" s="193">
        <v>4619</v>
      </c>
      <c r="V21" s="213">
        <f t="shared" si="2"/>
        <v>-1</v>
      </c>
      <c r="W21" s="78"/>
      <c r="X21" s="215">
        <v>336</v>
      </c>
      <c r="Y21" s="317">
        <v>10570</v>
      </c>
      <c r="Z21" s="56">
        <f t="shared" si="3"/>
        <v>10570</v>
      </c>
      <c r="AA21" s="168">
        <f t="shared" si="4"/>
        <v>10565</v>
      </c>
      <c r="AB21" s="56">
        <f t="shared" si="5"/>
        <v>-5</v>
      </c>
      <c r="AC21" s="55">
        <f t="shared" si="6"/>
        <v>100</v>
      </c>
      <c r="AD21" s="250"/>
      <c r="AE21" s="250"/>
      <c r="AF21" s="254"/>
      <c r="AG21" s="254"/>
      <c r="AH21" s="254"/>
      <c r="AI21" s="254"/>
      <c r="AJ21" s="254"/>
      <c r="AK21" s="254"/>
      <c r="AL21" s="254"/>
      <c r="AM21" s="254"/>
      <c r="AN21" s="250"/>
      <c r="AO21" s="254"/>
      <c r="AP21" s="250"/>
    </row>
    <row r="22" spans="1:42" ht="12.75">
      <c r="A22" s="100" t="s">
        <v>64</v>
      </c>
      <c r="B22" s="2">
        <v>372</v>
      </c>
      <c r="C22" s="2">
        <v>372</v>
      </c>
      <c r="D22" s="2">
        <v>332</v>
      </c>
      <c r="E22" s="36">
        <v>396</v>
      </c>
      <c r="F22" s="212">
        <v>1270</v>
      </c>
      <c r="G22" s="193">
        <v>1264</v>
      </c>
      <c r="H22" s="213">
        <f t="shared" si="0"/>
        <v>-6</v>
      </c>
      <c r="I22" s="192">
        <v>25</v>
      </c>
      <c r="J22" s="193">
        <v>25</v>
      </c>
      <c r="K22" s="193">
        <v>22</v>
      </c>
      <c r="L22" s="77">
        <v>27</v>
      </c>
      <c r="M22" s="212">
        <v>100</v>
      </c>
      <c r="N22" s="193">
        <v>87</v>
      </c>
      <c r="O22" s="213">
        <f t="shared" si="1"/>
        <v>-13</v>
      </c>
      <c r="P22" s="192">
        <v>443</v>
      </c>
      <c r="Q22" s="193">
        <v>443</v>
      </c>
      <c r="R22" s="193">
        <v>394</v>
      </c>
      <c r="S22" s="77">
        <v>470</v>
      </c>
      <c r="T22" s="212">
        <v>1665</v>
      </c>
      <c r="U22" s="193">
        <v>1662</v>
      </c>
      <c r="V22" s="213">
        <f t="shared" si="2"/>
        <v>-3</v>
      </c>
      <c r="W22" s="78"/>
      <c r="X22" s="215">
        <v>244</v>
      </c>
      <c r="Y22" s="317">
        <v>3035</v>
      </c>
      <c r="Z22" s="56">
        <f t="shared" si="3"/>
        <v>3035</v>
      </c>
      <c r="AA22" s="168">
        <f t="shared" si="4"/>
        <v>3013</v>
      </c>
      <c r="AB22" s="56">
        <f t="shared" si="5"/>
        <v>-22</v>
      </c>
      <c r="AC22" s="55">
        <f t="shared" si="6"/>
        <v>99.3</v>
      </c>
      <c r="AD22" s="250"/>
      <c r="AE22" s="250"/>
      <c r="AF22" s="254"/>
      <c r="AG22" s="254"/>
      <c r="AH22" s="254"/>
      <c r="AI22" s="254"/>
      <c r="AJ22" s="254"/>
      <c r="AK22" s="254"/>
      <c r="AL22" s="250"/>
      <c r="AM22" s="254"/>
      <c r="AN22" s="250"/>
      <c r="AO22" s="254"/>
      <c r="AP22" s="250"/>
    </row>
    <row r="23" spans="1:42" ht="12.75">
      <c r="A23" s="100" t="s">
        <v>87</v>
      </c>
      <c r="B23" s="8"/>
      <c r="C23" s="8"/>
      <c r="D23" s="8"/>
      <c r="E23" s="34"/>
      <c r="F23" s="212">
        <f>E23+D23+C23+B23</f>
        <v>0</v>
      </c>
      <c r="G23" s="193"/>
      <c r="H23" s="213">
        <f t="shared" si="0"/>
        <v>0</v>
      </c>
      <c r="I23" s="189"/>
      <c r="J23" s="190"/>
      <c r="K23" s="190"/>
      <c r="L23" s="191"/>
      <c r="M23" s="212">
        <f>L23+K23+J23+I23</f>
        <v>0</v>
      </c>
      <c r="N23" s="190"/>
      <c r="O23" s="213">
        <f t="shared" si="1"/>
        <v>0</v>
      </c>
      <c r="P23" s="189"/>
      <c r="Q23" s="190"/>
      <c r="R23" s="190"/>
      <c r="S23" s="191"/>
      <c r="T23" s="212">
        <v>0</v>
      </c>
      <c r="U23" s="193"/>
      <c r="V23" s="213">
        <f t="shared" si="2"/>
        <v>0</v>
      </c>
      <c r="W23" s="78"/>
      <c r="X23" s="215"/>
      <c r="Y23" s="317">
        <v>0</v>
      </c>
      <c r="Z23" s="56">
        <f t="shared" si="3"/>
        <v>0</v>
      </c>
      <c r="AA23" s="168">
        <f t="shared" si="4"/>
        <v>0</v>
      </c>
      <c r="AB23" s="56">
        <f t="shared" si="5"/>
        <v>0</v>
      </c>
      <c r="AC23" s="55"/>
      <c r="AD23" s="250"/>
      <c r="AE23" s="250"/>
      <c r="AF23" s="254"/>
      <c r="AG23" s="254"/>
      <c r="AH23" s="254"/>
      <c r="AI23" s="254"/>
      <c r="AJ23" s="254"/>
      <c r="AK23" s="254"/>
      <c r="AL23" s="250"/>
      <c r="AM23" s="254"/>
      <c r="AN23" s="250"/>
      <c r="AO23" s="254"/>
      <c r="AP23" s="250"/>
    </row>
    <row r="24" spans="1:42" ht="25.5">
      <c r="A24" s="100" t="s">
        <v>65</v>
      </c>
      <c r="B24" s="8"/>
      <c r="C24" s="8"/>
      <c r="D24" s="8"/>
      <c r="E24" s="34"/>
      <c r="F24" s="212">
        <f>E24+D24+C24+B24</f>
        <v>0</v>
      </c>
      <c r="G24" s="193"/>
      <c r="H24" s="213">
        <f t="shared" si="0"/>
        <v>0</v>
      </c>
      <c r="I24" s="189"/>
      <c r="J24" s="190"/>
      <c r="K24" s="190"/>
      <c r="L24" s="191"/>
      <c r="M24" s="212">
        <f>L24+K24+J24+I24</f>
        <v>0</v>
      </c>
      <c r="N24" s="190"/>
      <c r="O24" s="213">
        <f t="shared" si="1"/>
        <v>0</v>
      </c>
      <c r="P24" s="189"/>
      <c r="Q24" s="190"/>
      <c r="R24" s="190"/>
      <c r="S24" s="191"/>
      <c r="T24" s="212">
        <v>0</v>
      </c>
      <c r="U24" s="193"/>
      <c r="V24" s="213">
        <f t="shared" si="2"/>
        <v>0</v>
      </c>
      <c r="W24" s="78"/>
      <c r="X24" s="215"/>
      <c r="Y24" s="317">
        <v>0</v>
      </c>
      <c r="Z24" s="56">
        <f t="shared" si="3"/>
        <v>0</v>
      </c>
      <c r="AA24" s="168">
        <f t="shared" si="4"/>
        <v>0</v>
      </c>
      <c r="AB24" s="56">
        <f t="shared" si="5"/>
        <v>0</v>
      </c>
      <c r="AC24" s="55"/>
      <c r="AD24" s="250"/>
      <c r="AE24" s="250"/>
      <c r="AF24" s="254"/>
      <c r="AG24" s="254"/>
      <c r="AH24" s="254"/>
      <c r="AI24" s="254"/>
      <c r="AJ24" s="254"/>
      <c r="AK24" s="254"/>
      <c r="AL24" s="250"/>
      <c r="AM24" s="254"/>
      <c r="AN24" s="250"/>
      <c r="AO24" s="254"/>
      <c r="AP24" s="250"/>
    </row>
    <row r="25" spans="1:42" ht="25.5">
      <c r="A25" s="100" t="s">
        <v>38</v>
      </c>
      <c r="B25" s="2">
        <v>48</v>
      </c>
      <c r="C25" s="2">
        <v>38</v>
      </c>
      <c r="D25" s="2">
        <v>38</v>
      </c>
      <c r="E25" s="36">
        <v>39</v>
      </c>
      <c r="F25" s="212">
        <v>200</v>
      </c>
      <c r="G25" s="193">
        <v>198</v>
      </c>
      <c r="H25" s="213">
        <f t="shared" si="0"/>
        <v>-2</v>
      </c>
      <c r="I25" s="192">
        <v>38</v>
      </c>
      <c r="J25" s="193">
        <v>65</v>
      </c>
      <c r="K25" s="193">
        <v>64</v>
      </c>
      <c r="L25" s="77">
        <v>65</v>
      </c>
      <c r="M25" s="212">
        <v>165</v>
      </c>
      <c r="N25" s="193">
        <v>161</v>
      </c>
      <c r="O25" s="213">
        <f t="shared" si="1"/>
        <v>-4</v>
      </c>
      <c r="P25" s="192">
        <v>51</v>
      </c>
      <c r="Q25" s="193">
        <v>35</v>
      </c>
      <c r="R25" s="193">
        <v>36</v>
      </c>
      <c r="S25" s="77">
        <v>36</v>
      </c>
      <c r="T25" s="212">
        <v>215</v>
      </c>
      <c r="U25" s="193">
        <v>214</v>
      </c>
      <c r="V25" s="213">
        <f t="shared" si="2"/>
        <v>-1</v>
      </c>
      <c r="W25" s="78"/>
      <c r="X25" s="215">
        <v>10</v>
      </c>
      <c r="Y25" s="317">
        <v>580</v>
      </c>
      <c r="Z25" s="56">
        <f t="shared" si="3"/>
        <v>580</v>
      </c>
      <c r="AA25" s="168">
        <f t="shared" si="4"/>
        <v>573</v>
      </c>
      <c r="AB25" s="56">
        <f t="shared" si="5"/>
        <v>-7</v>
      </c>
      <c r="AC25" s="55">
        <f t="shared" si="6"/>
        <v>98.8</v>
      </c>
      <c r="AD25" s="250"/>
      <c r="AE25" s="250"/>
      <c r="AF25" s="254"/>
      <c r="AG25" s="254"/>
      <c r="AH25" s="254"/>
      <c r="AI25" s="254"/>
      <c r="AJ25" s="254"/>
      <c r="AK25" s="254"/>
      <c r="AL25" s="254"/>
      <c r="AM25" s="254"/>
      <c r="AN25" s="250"/>
      <c r="AO25" s="254"/>
      <c r="AP25" s="250"/>
    </row>
    <row r="26" spans="1:42" ht="25.5">
      <c r="A26" s="202" t="s">
        <v>66</v>
      </c>
      <c r="B26" s="8"/>
      <c r="C26" s="8"/>
      <c r="D26" s="8"/>
      <c r="E26" s="34"/>
      <c r="F26" s="212">
        <f>E26+D26+C26+B26</f>
        <v>0</v>
      </c>
      <c r="G26" s="193"/>
      <c r="H26" s="213">
        <f t="shared" si="0"/>
        <v>0</v>
      </c>
      <c r="I26" s="189"/>
      <c r="J26" s="190"/>
      <c r="K26" s="190"/>
      <c r="L26" s="191"/>
      <c r="M26" s="212">
        <f>L26+K26+J26+I26</f>
        <v>0</v>
      </c>
      <c r="N26" s="190"/>
      <c r="O26" s="213">
        <f t="shared" si="1"/>
        <v>0</v>
      </c>
      <c r="P26" s="189"/>
      <c r="Q26" s="190"/>
      <c r="R26" s="190"/>
      <c r="S26" s="191"/>
      <c r="T26" s="212">
        <v>0</v>
      </c>
      <c r="U26" s="193"/>
      <c r="V26" s="213">
        <f t="shared" si="2"/>
        <v>0</v>
      </c>
      <c r="W26" s="78"/>
      <c r="X26" s="215"/>
      <c r="Y26" s="317">
        <v>0</v>
      </c>
      <c r="Z26" s="56">
        <f t="shared" si="3"/>
        <v>0</v>
      </c>
      <c r="AA26" s="168">
        <f t="shared" si="4"/>
        <v>0</v>
      </c>
      <c r="AB26" s="56">
        <f t="shared" si="5"/>
        <v>0</v>
      </c>
      <c r="AC26" s="55"/>
      <c r="AD26" s="250"/>
      <c r="AE26" s="250"/>
      <c r="AF26" s="254"/>
      <c r="AG26" s="254"/>
      <c r="AH26" s="254"/>
      <c r="AI26" s="254"/>
      <c r="AJ26" s="254"/>
      <c r="AK26" s="254"/>
      <c r="AL26" s="250"/>
      <c r="AM26" s="254"/>
      <c r="AN26" s="250"/>
      <c r="AO26" s="254"/>
      <c r="AP26" s="250"/>
    </row>
    <row r="27" spans="1:42" ht="12.75">
      <c r="A27" s="100" t="s">
        <v>67</v>
      </c>
      <c r="B27" s="8"/>
      <c r="C27" s="8"/>
      <c r="D27" s="8"/>
      <c r="E27" s="34"/>
      <c r="F27" s="212">
        <f>E27+D27+C27+B27</f>
        <v>0</v>
      </c>
      <c r="G27" s="193"/>
      <c r="H27" s="213">
        <f t="shared" si="0"/>
        <v>0</v>
      </c>
      <c r="I27" s="189"/>
      <c r="J27" s="190"/>
      <c r="K27" s="190"/>
      <c r="L27" s="191"/>
      <c r="M27" s="212">
        <f>L27+K27+J27+I27</f>
        <v>0</v>
      </c>
      <c r="N27" s="190"/>
      <c r="O27" s="213">
        <f t="shared" si="1"/>
        <v>0</v>
      </c>
      <c r="P27" s="189"/>
      <c r="Q27" s="190"/>
      <c r="R27" s="190"/>
      <c r="S27" s="191"/>
      <c r="T27" s="212">
        <v>0</v>
      </c>
      <c r="U27" s="193"/>
      <c r="V27" s="213">
        <f t="shared" si="2"/>
        <v>0</v>
      </c>
      <c r="W27" s="78"/>
      <c r="X27" s="215"/>
      <c r="Y27" s="317">
        <v>0</v>
      </c>
      <c r="Z27" s="56">
        <f t="shared" si="3"/>
        <v>0</v>
      </c>
      <c r="AA27" s="168">
        <f t="shared" si="4"/>
        <v>0</v>
      </c>
      <c r="AB27" s="56">
        <f t="shared" si="5"/>
        <v>0</v>
      </c>
      <c r="AC27" s="55"/>
      <c r="AD27" s="250"/>
      <c r="AE27" s="250"/>
      <c r="AF27" s="254"/>
      <c r="AG27" s="254"/>
      <c r="AH27" s="254"/>
      <c r="AI27" s="254"/>
      <c r="AJ27" s="254"/>
      <c r="AK27" s="254"/>
      <c r="AL27" s="250"/>
      <c r="AM27" s="254"/>
      <c r="AN27" s="250"/>
      <c r="AO27" s="254"/>
      <c r="AP27" s="250"/>
    </row>
    <row r="28" spans="1:42" ht="12.75">
      <c r="A28" s="100" t="s">
        <v>68</v>
      </c>
      <c r="B28" s="2">
        <v>453</v>
      </c>
      <c r="C28" s="2">
        <v>364</v>
      </c>
      <c r="D28" s="2">
        <v>340</v>
      </c>
      <c r="E28" s="36">
        <v>453</v>
      </c>
      <c r="F28" s="212">
        <v>2030</v>
      </c>
      <c r="G28" s="193">
        <v>2029</v>
      </c>
      <c r="H28" s="213">
        <f t="shared" si="0"/>
        <v>-1</v>
      </c>
      <c r="I28" s="192">
        <v>495</v>
      </c>
      <c r="J28" s="193">
        <v>475</v>
      </c>
      <c r="K28" s="193">
        <v>480</v>
      </c>
      <c r="L28" s="77">
        <v>518</v>
      </c>
      <c r="M28" s="212">
        <v>2050</v>
      </c>
      <c r="N28" s="193">
        <v>2040</v>
      </c>
      <c r="O28" s="213">
        <f t="shared" si="1"/>
        <v>-10</v>
      </c>
      <c r="P28" s="192">
        <v>340</v>
      </c>
      <c r="Q28" s="193">
        <v>1179</v>
      </c>
      <c r="R28" s="193">
        <v>1179</v>
      </c>
      <c r="S28" s="77">
        <v>1179</v>
      </c>
      <c r="T28" s="212">
        <v>2800</v>
      </c>
      <c r="U28" s="193">
        <v>2794</v>
      </c>
      <c r="V28" s="213">
        <f t="shared" si="2"/>
        <v>-6</v>
      </c>
      <c r="W28" s="78"/>
      <c r="X28" s="215">
        <v>91</v>
      </c>
      <c r="Y28" s="317">
        <v>6880</v>
      </c>
      <c r="Z28" s="56">
        <f t="shared" si="3"/>
        <v>6880</v>
      </c>
      <c r="AA28" s="168">
        <f t="shared" si="4"/>
        <v>6863</v>
      </c>
      <c r="AB28" s="56">
        <f t="shared" si="5"/>
        <v>-17</v>
      </c>
      <c r="AC28" s="55">
        <f t="shared" si="6"/>
        <v>99.8</v>
      </c>
      <c r="AD28" s="250"/>
      <c r="AE28" s="250"/>
      <c r="AF28" s="254"/>
      <c r="AG28" s="254"/>
      <c r="AH28" s="254"/>
      <c r="AI28" s="254"/>
      <c r="AJ28" s="254"/>
      <c r="AK28" s="254"/>
      <c r="AL28" s="254"/>
      <c r="AM28" s="254"/>
      <c r="AN28" s="250"/>
      <c r="AO28" s="254"/>
      <c r="AP28" s="250"/>
    </row>
    <row r="29" spans="1:42" ht="12.75">
      <c r="A29" s="100" t="s">
        <v>69</v>
      </c>
      <c r="B29" s="2">
        <v>1</v>
      </c>
      <c r="C29" s="2">
        <v>2</v>
      </c>
      <c r="D29" s="2">
        <v>1</v>
      </c>
      <c r="E29" s="36">
        <v>1</v>
      </c>
      <c r="F29" s="212">
        <v>5</v>
      </c>
      <c r="G29" s="193">
        <v>5</v>
      </c>
      <c r="H29" s="213">
        <f t="shared" si="0"/>
        <v>0</v>
      </c>
      <c r="I29" s="192">
        <v>101</v>
      </c>
      <c r="J29" s="193">
        <v>80</v>
      </c>
      <c r="K29" s="193">
        <v>80</v>
      </c>
      <c r="L29" s="77">
        <v>80</v>
      </c>
      <c r="M29" s="212">
        <v>366</v>
      </c>
      <c r="N29" s="193">
        <v>366</v>
      </c>
      <c r="O29" s="213">
        <f t="shared" si="1"/>
        <v>0</v>
      </c>
      <c r="P29" s="192">
        <v>8</v>
      </c>
      <c r="Q29" s="193">
        <v>11</v>
      </c>
      <c r="R29" s="193">
        <v>11</v>
      </c>
      <c r="S29" s="77">
        <v>11</v>
      </c>
      <c r="T29" s="212">
        <v>40</v>
      </c>
      <c r="U29" s="193">
        <v>40</v>
      </c>
      <c r="V29" s="213">
        <f t="shared" si="2"/>
        <v>0</v>
      </c>
      <c r="W29" s="78"/>
      <c r="X29" s="215">
        <v>7</v>
      </c>
      <c r="Y29" s="317">
        <v>411</v>
      </c>
      <c r="Z29" s="56">
        <f t="shared" si="3"/>
        <v>411</v>
      </c>
      <c r="AA29" s="168">
        <f t="shared" si="4"/>
        <v>411</v>
      </c>
      <c r="AB29" s="56">
        <f t="shared" si="5"/>
        <v>0</v>
      </c>
      <c r="AC29" s="55">
        <f t="shared" si="6"/>
        <v>100</v>
      </c>
      <c r="AD29" s="250"/>
      <c r="AE29" s="250"/>
      <c r="AF29" s="254"/>
      <c r="AG29" s="254"/>
      <c r="AH29" s="254"/>
      <c r="AI29" s="254"/>
      <c r="AJ29" s="254"/>
      <c r="AK29" s="254"/>
      <c r="AL29" s="250"/>
      <c r="AM29" s="254"/>
      <c r="AN29" s="250"/>
      <c r="AO29" s="254"/>
      <c r="AP29" s="250"/>
    </row>
    <row r="30" spans="1:42" ht="12.75">
      <c r="A30" s="203" t="s">
        <v>70</v>
      </c>
      <c r="B30" s="2">
        <v>4</v>
      </c>
      <c r="C30" s="2">
        <v>2</v>
      </c>
      <c r="D30" s="2">
        <v>2</v>
      </c>
      <c r="E30" s="36">
        <v>4</v>
      </c>
      <c r="F30" s="212">
        <v>0</v>
      </c>
      <c r="G30" s="193">
        <v>0</v>
      </c>
      <c r="H30" s="213">
        <f t="shared" si="0"/>
        <v>0</v>
      </c>
      <c r="I30" s="192">
        <v>84</v>
      </c>
      <c r="J30" s="193">
        <v>42</v>
      </c>
      <c r="K30" s="193">
        <v>42</v>
      </c>
      <c r="L30" s="77">
        <v>74</v>
      </c>
      <c r="M30" s="212">
        <v>258</v>
      </c>
      <c r="N30" s="193">
        <v>257</v>
      </c>
      <c r="O30" s="213">
        <f t="shared" si="1"/>
        <v>-1</v>
      </c>
      <c r="P30" s="192">
        <v>14</v>
      </c>
      <c r="Q30" s="193">
        <v>10</v>
      </c>
      <c r="R30" s="193">
        <v>10</v>
      </c>
      <c r="S30" s="77">
        <v>14</v>
      </c>
      <c r="T30" s="212">
        <v>44</v>
      </c>
      <c r="U30" s="193">
        <v>43</v>
      </c>
      <c r="V30" s="213">
        <f t="shared" si="2"/>
        <v>-1</v>
      </c>
      <c r="W30" s="78"/>
      <c r="X30" s="215">
        <v>6</v>
      </c>
      <c r="Y30" s="317">
        <v>302</v>
      </c>
      <c r="Z30" s="56">
        <f t="shared" si="3"/>
        <v>302</v>
      </c>
      <c r="AA30" s="168">
        <f t="shared" si="4"/>
        <v>300</v>
      </c>
      <c r="AB30" s="56">
        <f t="shared" si="5"/>
        <v>-2</v>
      </c>
      <c r="AC30" s="55">
        <f t="shared" si="6"/>
        <v>99.3</v>
      </c>
      <c r="AD30" s="250"/>
      <c r="AE30" s="250"/>
      <c r="AF30" s="254"/>
      <c r="AG30" s="254"/>
      <c r="AH30" s="254"/>
      <c r="AI30" s="254"/>
      <c r="AJ30" s="254"/>
      <c r="AK30" s="254"/>
      <c r="AL30" s="250"/>
      <c r="AM30" s="254"/>
      <c r="AN30" s="250"/>
      <c r="AO30" s="254"/>
      <c r="AP30" s="250"/>
    </row>
    <row r="31" spans="1:42" ht="12.75">
      <c r="A31" s="203" t="s">
        <v>71</v>
      </c>
      <c r="B31" s="2">
        <v>4</v>
      </c>
      <c r="C31" s="2">
        <v>4</v>
      </c>
      <c r="D31" s="2">
        <v>3</v>
      </c>
      <c r="E31" s="36">
        <v>4</v>
      </c>
      <c r="F31" s="212">
        <v>10</v>
      </c>
      <c r="G31" s="193">
        <v>7</v>
      </c>
      <c r="H31" s="213">
        <f t="shared" si="0"/>
        <v>-3</v>
      </c>
      <c r="I31" s="192">
        <v>97</v>
      </c>
      <c r="J31" s="193">
        <v>97</v>
      </c>
      <c r="K31" s="193">
        <v>97</v>
      </c>
      <c r="L31" s="77">
        <v>97</v>
      </c>
      <c r="M31" s="212">
        <v>485</v>
      </c>
      <c r="N31" s="193">
        <v>484</v>
      </c>
      <c r="O31" s="213">
        <f t="shared" si="1"/>
        <v>-1</v>
      </c>
      <c r="P31" s="192">
        <v>287</v>
      </c>
      <c r="Q31" s="193">
        <v>286</v>
      </c>
      <c r="R31" s="193">
        <v>286</v>
      </c>
      <c r="S31" s="77">
        <v>287</v>
      </c>
      <c r="T31" s="212">
        <v>990</v>
      </c>
      <c r="U31" s="193">
        <v>985</v>
      </c>
      <c r="V31" s="213">
        <f t="shared" si="2"/>
        <v>-5</v>
      </c>
      <c r="W31" s="78"/>
      <c r="X31" s="215">
        <v>20</v>
      </c>
      <c r="Y31" s="317">
        <v>1485</v>
      </c>
      <c r="Z31" s="56">
        <f t="shared" si="3"/>
        <v>1485</v>
      </c>
      <c r="AA31" s="168">
        <f t="shared" si="4"/>
        <v>1476</v>
      </c>
      <c r="AB31" s="56">
        <f t="shared" si="5"/>
        <v>-9</v>
      </c>
      <c r="AC31" s="55">
        <f t="shared" si="6"/>
        <v>99.4</v>
      </c>
      <c r="AD31" s="250"/>
      <c r="AE31" s="250"/>
      <c r="AF31" s="254"/>
      <c r="AG31" s="254"/>
      <c r="AH31" s="254"/>
      <c r="AI31" s="254"/>
      <c r="AJ31" s="254"/>
      <c r="AK31" s="254"/>
      <c r="AL31" s="250"/>
      <c r="AM31" s="254"/>
      <c r="AN31" s="250"/>
      <c r="AO31" s="254"/>
      <c r="AP31" s="250"/>
    </row>
    <row r="32" spans="1:42" ht="12.75">
      <c r="A32" s="100" t="s">
        <v>72</v>
      </c>
      <c r="B32" s="2">
        <v>5</v>
      </c>
      <c r="C32" s="2">
        <v>5</v>
      </c>
      <c r="D32" s="2">
        <v>7</v>
      </c>
      <c r="E32" s="36">
        <v>8</v>
      </c>
      <c r="F32" s="212">
        <v>20</v>
      </c>
      <c r="G32" s="193">
        <v>19</v>
      </c>
      <c r="H32" s="213">
        <f t="shared" si="0"/>
        <v>-1</v>
      </c>
      <c r="I32" s="192">
        <v>97</v>
      </c>
      <c r="J32" s="193">
        <v>101</v>
      </c>
      <c r="K32" s="193">
        <v>94</v>
      </c>
      <c r="L32" s="77">
        <v>110</v>
      </c>
      <c r="M32" s="212">
        <v>394</v>
      </c>
      <c r="N32" s="193">
        <v>393</v>
      </c>
      <c r="O32" s="213">
        <f t="shared" si="1"/>
        <v>-1</v>
      </c>
      <c r="P32" s="192">
        <v>35</v>
      </c>
      <c r="Q32" s="193">
        <v>35</v>
      </c>
      <c r="R32" s="193">
        <v>35</v>
      </c>
      <c r="S32" s="77">
        <v>45</v>
      </c>
      <c r="T32" s="212">
        <v>93</v>
      </c>
      <c r="U32" s="193">
        <v>86</v>
      </c>
      <c r="V32" s="213">
        <f t="shared" si="2"/>
        <v>-7</v>
      </c>
      <c r="W32" s="78"/>
      <c r="X32" s="215">
        <v>7</v>
      </c>
      <c r="Y32" s="317">
        <v>507</v>
      </c>
      <c r="Z32" s="56">
        <f t="shared" si="3"/>
        <v>507</v>
      </c>
      <c r="AA32" s="168">
        <f t="shared" si="4"/>
        <v>498</v>
      </c>
      <c r="AB32" s="56">
        <f t="shared" si="5"/>
        <v>-9</v>
      </c>
      <c r="AC32" s="55">
        <f t="shared" si="6"/>
        <v>98.2</v>
      </c>
      <c r="AD32" s="250"/>
      <c r="AE32" s="250"/>
      <c r="AF32" s="254"/>
      <c r="AG32" s="254"/>
      <c r="AH32" s="254"/>
      <c r="AI32" s="254"/>
      <c r="AJ32" s="254"/>
      <c r="AK32" s="254"/>
      <c r="AL32" s="250"/>
      <c r="AM32" s="254"/>
      <c r="AN32" s="250"/>
      <c r="AO32" s="254"/>
      <c r="AP32" s="250"/>
    </row>
    <row r="33" spans="1:42" ht="12.75">
      <c r="A33" s="203" t="s">
        <v>73</v>
      </c>
      <c r="B33" s="2">
        <v>42</v>
      </c>
      <c r="C33" s="2">
        <v>42</v>
      </c>
      <c r="D33" s="2">
        <v>40</v>
      </c>
      <c r="E33" s="36">
        <v>43</v>
      </c>
      <c r="F33" s="212">
        <v>106</v>
      </c>
      <c r="G33" s="193">
        <v>106</v>
      </c>
      <c r="H33" s="213">
        <f t="shared" si="0"/>
        <v>0</v>
      </c>
      <c r="I33" s="192">
        <v>1</v>
      </c>
      <c r="J33" s="193">
        <v>3</v>
      </c>
      <c r="K33" s="193">
        <v>3</v>
      </c>
      <c r="L33" s="77">
        <v>3</v>
      </c>
      <c r="M33" s="212">
        <v>1</v>
      </c>
      <c r="N33" s="193">
        <v>1</v>
      </c>
      <c r="O33" s="213">
        <f t="shared" si="1"/>
        <v>0</v>
      </c>
      <c r="P33" s="192">
        <v>50</v>
      </c>
      <c r="Q33" s="193">
        <v>37</v>
      </c>
      <c r="R33" s="193">
        <v>37</v>
      </c>
      <c r="S33" s="77">
        <v>37</v>
      </c>
      <c r="T33" s="212">
        <v>130</v>
      </c>
      <c r="U33" s="193">
        <v>129</v>
      </c>
      <c r="V33" s="213">
        <f t="shared" si="2"/>
        <v>-1</v>
      </c>
      <c r="W33" s="78"/>
      <c r="X33" s="215">
        <v>-1</v>
      </c>
      <c r="Y33" s="317">
        <v>237</v>
      </c>
      <c r="Z33" s="56">
        <f t="shared" si="3"/>
        <v>237</v>
      </c>
      <c r="AA33" s="168">
        <f t="shared" si="4"/>
        <v>236</v>
      </c>
      <c r="AB33" s="56">
        <f t="shared" si="5"/>
        <v>-1</v>
      </c>
      <c r="AC33" s="55">
        <f t="shared" si="6"/>
        <v>99.6</v>
      </c>
      <c r="AD33" s="250"/>
      <c r="AE33" s="250"/>
      <c r="AF33" s="254"/>
      <c r="AG33" s="254"/>
      <c r="AH33" s="254"/>
      <c r="AI33" s="254"/>
      <c r="AJ33" s="254"/>
      <c r="AK33" s="254"/>
      <c r="AL33" s="250"/>
      <c r="AM33" s="254"/>
      <c r="AN33" s="250"/>
      <c r="AO33" s="254"/>
      <c r="AP33" s="250"/>
    </row>
    <row r="34" spans="1:42" ht="12.75">
      <c r="A34" s="203" t="s">
        <v>74</v>
      </c>
      <c r="B34" s="2">
        <v>3</v>
      </c>
      <c r="C34" s="2">
        <v>5</v>
      </c>
      <c r="D34" s="2">
        <v>2</v>
      </c>
      <c r="E34" s="36">
        <v>3</v>
      </c>
      <c r="F34" s="212">
        <v>20</v>
      </c>
      <c r="G34" s="193">
        <v>19</v>
      </c>
      <c r="H34" s="213">
        <f t="shared" si="0"/>
        <v>-1</v>
      </c>
      <c r="I34" s="192">
        <v>26</v>
      </c>
      <c r="J34" s="193">
        <v>32</v>
      </c>
      <c r="K34" s="193">
        <v>30</v>
      </c>
      <c r="L34" s="77">
        <v>34</v>
      </c>
      <c r="M34" s="212">
        <v>120</v>
      </c>
      <c r="N34" s="193">
        <v>120</v>
      </c>
      <c r="O34" s="213">
        <f t="shared" si="1"/>
        <v>0</v>
      </c>
      <c r="P34" s="192">
        <v>55</v>
      </c>
      <c r="Q34" s="193">
        <v>33</v>
      </c>
      <c r="R34" s="193">
        <v>28</v>
      </c>
      <c r="S34" s="77">
        <v>40</v>
      </c>
      <c r="T34" s="212">
        <v>245</v>
      </c>
      <c r="U34" s="193">
        <v>241</v>
      </c>
      <c r="V34" s="213">
        <f t="shared" si="2"/>
        <v>-4</v>
      </c>
      <c r="W34" s="78"/>
      <c r="X34" s="215">
        <v>2</v>
      </c>
      <c r="Y34" s="317">
        <v>385</v>
      </c>
      <c r="Z34" s="56">
        <f t="shared" si="3"/>
        <v>385</v>
      </c>
      <c r="AA34" s="168">
        <f t="shared" si="4"/>
        <v>380</v>
      </c>
      <c r="AB34" s="56">
        <f t="shared" si="5"/>
        <v>-5</v>
      </c>
      <c r="AC34" s="55">
        <f t="shared" si="6"/>
        <v>98.7</v>
      </c>
      <c r="AD34" s="250"/>
      <c r="AE34" s="250"/>
      <c r="AF34" s="254"/>
      <c r="AG34" s="254"/>
      <c r="AH34" s="254"/>
      <c r="AI34" s="254"/>
      <c r="AJ34" s="254"/>
      <c r="AK34" s="254"/>
      <c r="AL34" s="250"/>
      <c r="AM34" s="254"/>
      <c r="AN34" s="250"/>
      <c r="AO34" s="254"/>
      <c r="AP34" s="250"/>
    </row>
    <row r="35" spans="1:42" ht="12.75">
      <c r="A35" s="203" t="s">
        <v>75</v>
      </c>
      <c r="B35" s="2">
        <v>14</v>
      </c>
      <c r="C35" s="2">
        <v>21</v>
      </c>
      <c r="D35" s="2">
        <v>21</v>
      </c>
      <c r="E35" s="36">
        <v>22</v>
      </c>
      <c r="F35" s="212">
        <v>115</v>
      </c>
      <c r="G35" s="193">
        <v>115</v>
      </c>
      <c r="H35" s="213">
        <f t="shared" si="0"/>
        <v>0</v>
      </c>
      <c r="I35" s="192">
        <v>110</v>
      </c>
      <c r="J35" s="193">
        <v>149</v>
      </c>
      <c r="K35" s="193">
        <v>146</v>
      </c>
      <c r="L35" s="77">
        <v>145</v>
      </c>
      <c r="M35" s="212">
        <v>540</v>
      </c>
      <c r="N35" s="193">
        <v>537</v>
      </c>
      <c r="O35" s="213">
        <f t="shared" si="1"/>
        <v>-3</v>
      </c>
      <c r="P35" s="192">
        <v>134</v>
      </c>
      <c r="Q35" s="193">
        <v>134</v>
      </c>
      <c r="R35" s="193">
        <v>135</v>
      </c>
      <c r="S35" s="77">
        <v>135</v>
      </c>
      <c r="T35" s="212">
        <v>420</v>
      </c>
      <c r="U35" s="193">
        <v>413</v>
      </c>
      <c r="V35" s="213">
        <f t="shared" si="2"/>
        <v>-7</v>
      </c>
      <c r="W35" s="78"/>
      <c r="X35" s="215">
        <v>22</v>
      </c>
      <c r="Y35" s="317">
        <v>1075</v>
      </c>
      <c r="Z35" s="56">
        <f t="shared" si="3"/>
        <v>1075</v>
      </c>
      <c r="AA35" s="168">
        <f t="shared" si="4"/>
        <v>1065</v>
      </c>
      <c r="AB35" s="56">
        <f t="shared" si="5"/>
        <v>-10</v>
      </c>
      <c r="AC35" s="55">
        <f t="shared" si="6"/>
        <v>99.1</v>
      </c>
      <c r="AD35" s="250"/>
      <c r="AE35" s="250"/>
      <c r="AF35" s="254"/>
      <c r="AG35" s="254"/>
      <c r="AH35" s="254"/>
      <c r="AI35" s="254"/>
      <c r="AJ35" s="254"/>
      <c r="AK35" s="254"/>
      <c r="AL35" s="254"/>
      <c r="AM35" s="254"/>
      <c r="AN35" s="250"/>
      <c r="AO35" s="254"/>
      <c r="AP35" s="250"/>
    </row>
    <row r="36" spans="1:42" ht="12.75">
      <c r="A36" s="203" t="s">
        <v>76</v>
      </c>
      <c r="B36" s="2">
        <v>30</v>
      </c>
      <c r="C36" s="2">
        <v>16</v>
      </c>
      <c r="D36" s="2">
        <v>16</v>
      </c>
      <c r="E36" s="36">
        <v>17</v>
      </c>
      <c r="F36" s="212">
        <v>85</v>
      </c>
      <c r="G36" s="193">
        <v>82</v>
      </c>
      <c r="H36" s="213">
        <f t="shared" si="0"/>
        <v>-3</v>
      </c>
      <c r="I36" s="189"/>
      <c r="J36" s="190"/>
      <c r="K36" s="193">
        <v>1</v>
      </c>
      <c r="L36" s="77">
        <v>1</v>
      </c>
      <c r="M36" s="212">
        <v>4</v>
      </c>
      <c r="N36" s="193">
        <v>0</v>
      </c>
      <c r="O36" s="213">
        <f t="shared" si="1"/>
        <v>-4</v>
      </c>
      <c r="P36" s="192">
        <v>52</v>
      </c>
      <c r="Q36" s="193">
        <v>33</v>
      </c>
      <c r="R36" s="193">
        <v>33</v>
      </c>
      <c r="S36" s="77">
        <v>33</v>
      </c>
      <c r="T36" s="212">
        <v>185</v>
      </c>
      <c r="U36" s="193">
        <v>184</v>
      </c>
      <c r="V36" s="213">
        <f t="shared" si="2"/>
        <v>-1</v>
      </c>
      <c r="W36" s="78"/>
      <c r="X36" s="215">
        <v>1</v>
      </c>
      <c r="Y36" s="317">
        <v>274</v>
      </c>
      <c r="Z36" s="56">
        <f t="shared" si="3"/>
        <v>274</v>
      </c>
      <c r="AA36" s="168">
        <f t="shared" si="4"/>
        <v>266</v>
      </c>
      <c r="AB36" s="56">
        <f t="shared" si="5"/>
        <v>-8</v>
      </c>
      <c r="AC36" s="55">
        <f t="shared" si="6"/>
        <v>97.1</v>
      </c>
      <c r="AD36" s="250"/>
      <c r="AE36" s="250"/>
      <c r="AF36" s="254"/>
      <c r="AG36" s="254"/>
      <c r="AH36" s="254"/>
      <c r="AI36" s="254"/>
      <c r="AJ36" s="254"/>
      <c r="AK36" s="254"/>
      <c r="AL36" s="254"/>
      <c r="AM36" s="254"/>
      <c r="AN36" s="250"/>
      <c r="AO36" s="254"/>
      <c r="AP36" s="250"/>
    </row>
    <row r="37" spans="1:42" ht="12.75">
      <c r="A37" s="203" t="s">
        <v>77</v>
      </c>
      <c r="B37" s="2">
        <v>85</v>
      </c>
      <c r="C37" s="2">
        <v>89</v>
      </c>
      <c r="D37" s="2">
        <v>97</v>
      </c>
      <c r="E37" s="36">
        <v>102</v>
      </c>
      <c r="F37" s="212">
        <v>320</v>
      </c>
      <c r="G37" s="193">
        <v>311</v>
      </c>
      <c r="H37" s="213">
        <f t="shared" si="0"/>
        <v>-9</v>
      </c>
      <c r="I37" s="192">
        <v>3</v>
      </c>
      <c r="J37" s="193">
        <v>2</v>
      </c>
      <c r="K37" s="193">
        <v>2</v>
      </c>
      <c r="L37" s="77">
        <v>2</v>
      </c>
      <c r="M37" s="212">
        <v>29</v>
      </c>
      <c r="N37" s="193">
        <v>27</v>
      </c>
      <c r="O37" s="213">
        <f t="shared" si="1"/>
        <v>-2</v>
      </c>
      <c r="P37" s="192">
        <v>138</v>
      </c>
      <c r="Q37" s="193">
        <v>144</v>
      </c>
      <c r="R37" s="193">
        <v>156</v>
      </c>
      <c r="S37" s="77">
        <v>161</v>
      </c>
      <c r="T37" s="212">
        <v>550</v>
      </c>
      <c r="U37" s="193">
        <v>529</v>
      </c>
      <c r="V37" s="213">
        <f t="shared" si="2"/>
        <v>-21</v>
      </c>
      <c r="W37" s="78"/>
      <c r="X37" s="215">
        <v>28</v>
      </c>
      <c r="Y37" s="317">
        <v>899</v>
      </c>
      <c r="Z37" s="56">
        <f t="shared" si="3"/>
        <v>899</v>
      </c>
      <c r="AA37" s="168">
        <f t="shared" si="4"/>
        <v>867</v>
      </c>
      <c r="AB37" s="56">
        <f t="shared" si="5"/>
        <v>-32</v>
      </c>
      <c r="AC37" s="55">
        <f t="shared" si="6"/>
        <v>96.4</v>
      </c>
      <c r="AD37" s="250"/>
      <c r="AE37" s="250"/>
      <c r="AF37" s="254"/>
      <c r="AG37" s="254"/>
      <c r="AH37" s="254"/>
      <c r="AI37" s="254"/>
      <c r="AJ37" s="254"/>
      <c r="AK37" s="254"/>
      <c r="AL37" s="254"/>
      <c r="AM37" s="254"/>
      <c r="AN37" s="250"/>
      <c r="AO37" s="254"/>
      <c r="AP37" s="250"/>
    </row>
    <row r="38" spans="1:42" ht="12.75">
      <c r="A38" s="203" t="s">
        <v>78</v>
      </c>
      <c r="B38" s="2">
        <v>1</v>
      </c>
      <c r="C38" s="2">
        <v>1</v>
      </c>
      <c r="D38" s="2">
        <v>1</v>
      </c>
      <c r="E38" s="36">
        <v>1</v>
      </c>
      <c r="F38" s="212">
        <v>2</v>
      </c>
      <c r="G38" s="193">
        <v>2</v>
      </c>
      <c r="H38" s="213">
        <f t="shared" si="0"/>
        <v>0</v>
      </c>
      <c r="I38" s="192">
        <v>65</v>
      </c>
      <c r="J38" s="193">
        <v>65</v>
      </c>
      <c r="K38" s="193">
        <v>65</v>
      </c>
      <c r="L38" s="77">
        <v>65</v>
      </c>
      <c r="M38" s="212">
        <v>265</v>
      </c>
      <c r="N38" s="193">
        <v>249</v>
      </c>
      <c r="O38" s="213">
        <f t="shared" si="1"/>
        <v>-16</v>
      </c>
      <c r="P38" s="192">
        <v>7</v>
      </c>
      <c r="Q38" s="193">
        <v>7</v>
      </c>
      <c r="R38" s="193">
        <v>7</v>
      </c>
      <c r="S38" s="77">
        <v>5</v>
      </c>
      <c r="T38" s="212">
        <v>25</v>
      </c>
      <c r="U38" s="193">
        <v>21</v>
      </c>
      <c r="V38" s="213">
        <f t="shared" si="2"/>
        <v>-4</v>
      </c>
      <c r="W38" s="78"/>
      <c r="X38" s="215">
        <v>2</v>
      </c>
      <c r="Y38" s="317">
        <v>292</v>
      </c>
      <c r="Z38" s="56">
        <f t="shared" si="3"/>
        <v>292</v>
      </c>
      <c r="AA38" s="168">
        <f t="shared" si="4"/>
        <v>272</v>
      </c>
      <c r="AB38" s="56">
        <f t="shared" si="5"/>
        <v>-20</v>
      </c>
      <c r="AC38" s="55">
        <f t="shared" si="6"/>
        <v>93.2</v>
      </c>
      <c r="AD38" s="250"/>
      <c r="AE38" s="250"/>
      <c r="AF38" s="254"/>
      <c r="AG38" s="254"/>
      <c r="AH38" s="254"/>
      <c r="AI38" s="254"/>
      <c r="AJ38" s="254"/>
      <c r="AK38" s="254"/>
      <c r="AL38" s="250"/>
      <c r="AM38" s="254"/>
      <c r="AN38" s="250"/>
      <c r="AO38" s="254"/>
      <c r="AP38" s="250"/>
    </row>
    <row r="39" spans="1:42" ht="12.75">
      <c r="A39" s="203" t="s">
        <v>79</v>
      </c>
      <c r="B39" s="2">
        <v>3</v>
      </c>
      <c r="C39" s="2">
        <v>1</v>
      </c>
      <c r="D39" s="2">
        <v>1</v>
      </c>
      <c r="E39" s="36">
        <v>1</v>
      </c>
      <c r="F39" s="212">
        <v>8</v>
      </c>
      <c r="G39" s="193">
        <v>8</v>
      </c>
      <c r="H39" s="213">
        <f t="shared" si="0"/>
        <v>0</v>
      </c>
      <c r="I39" s="192">
        <v>112</v>
      </c>
      <c r="J39" s="193">
        <v>79</v>
      </c>
      <c r="K39" s="193">
        <v>78</v>
      </c>
      <c r="L39" s="77">
        <v>78</v>
      </c>
      <c r="M39" s="212">
        <v>396</v>
      </c>
      <c r="N39" s="193">
        <v>393</v>
      </c>
      <c r="O39" s="213">
        <f t="shared" si="1"/>
        <v>-3</v>
      </c>
      <c r="P39" s="192">
        <v>19</v>
      </c>
      <c r="Q39" s="193">
        <v>15</v>
      </c>
      <c r="R39" s="193">
        <v>15</v>
      </c>
      <c r="S39" s="77">
        <v>15</v>
      </c>
      <c r="T39" s="212">
        <v>83</v>
      </c>
      <c r="U39" s="193">
        <v>72</v>
      </c>
      <c r="V39" s="213">
        <f t="shared" si="2"/>
        <v>-11</v>
      </c>
      <c r="W39" s="78"/>
      <c r="X39" s="215">
        <v>8</v>
      </c>
      <c r="Y39" s="317">
        <v>487</v>
      </c>
      <c r="Z39" s="56">
        <f t="shared" si="3"/>
        <v>487</v>
      </c>
      <c r="AA39" s="168">
        <f t="shared" si="4"/>
        <v>473</v>
      </c>
      <c r="AB39" s="56">
        <f t="shared" si="5"/>
        <v>-14</v>
      </c>
      <c r="AC39" s="55">
        <f t="shared" si="6"/>
        <v>97.1</v>
      </c>
      <c r="AD39" s="250"/>
      <c r="AE39" s="250"/>
      <c r="AF39" s="254"/>
      <c r="AG39" s="254"/>
      <c r="AH39" s="254"/>
      <c r="AI39" s="254"/>
      <c r="AJ39" s="254"/>
      <c r="AK39" s="254"/>
      <c r="AL39" s="250"/>
      <c r="AM39" s="254"/>
      <c r="AN39" s="250"/>
      <c r="AO39" s="254"/>
      <c r="AP39" s="250"/>
    </row>
    <row r="40" spans="1:42" ht="12.75">
      <c r="A40" s="203" t="s">
        <v>80</v>
      </c>
      <c r="B40" s="2">
        <v>3</v>
      </c>
      <c r="C40" s="2">
        <v>3</v>
      </c>
      <c r="D40" s="2">
        <v>3</v>
      </c>
      <c r="E40" s="36">
        <v>3</v>
      </c>
      <c r="F40" s="212">
        <v>6</v>
      </c>
      <c r="G40" s="193">
        <v>2</v>
      </c>
      <c r="H40" s="213">
        <f t="shared" si="0"/>
        <v>-4</v>
      </c>
      <c r="I40" s="192">
        <v>45</v>
      </c>
      <c r="J40" s="193">
        <v>43</v>
      </c>
      <c r="K40" s="193">
        <v>29</v>
      </c>
      <c r="L40" s="77">
        <v>42</v>
      </c>
      <c r="M40" s="212">
        <v>159</v>
      </c>
      <c r="N40" s="193">
        <v>133</v>
      </c>
      <c r="O40" s="213">
        <f t="shared" si="1"/>
        <v>-26</v>
      </c>
      <c r="P40" s="192">
        <v>57</v>
      </c>
      <c r="Q40" s="193">
        <v>64</v>
      </c>
      <c r="R40" s="193">
        <v>52</v>
      </c>
      <c r="S40" s="77">
        <v>75</v>
      </c>
      <c r="T40" s="212">
        <v>280</v>
      </c>
      <c r="U40" s="193">
        <v>277</v>
      </c>
      <c r="V40" s="213">
        <f t="shared" si="2"/>
        <v>-3</v>
      </c>
      <c r="W40" s="78"/>
      <c r="X40" s="215">
        <v>4</v>
      </c>
      <c r="Y40" s="317">
        <v>445</v>
      </c>
      <c r="Z40" s="56">
        <f t="shared" si="3"/>
        <v>445</v>
      </c>
      <c r="AA40" s="168">
        <f t="shared" si="4"/>
        <v>412</v>
      </c>
      <c r="AB40" s="56">
        <f t="shared" si="5"/>
        <v>-33</v>
      </c>
      <c r="AC40" s="55">
        <f t="shared" si="6"/>
        <v>92.6</v>
      </c>
      <c r="AD40" s="250"/>
      <c r="AE40" s="250"/>
      <c r="AF40" s="254"/>
      <c r="AG40" s="254"/>
      <c r="AH40" s="254"/>
      <c r="AI40" s="254"/>
      <c r="AJ40" s="254"/>
      <c r="AK40" s="254"/>
      <c r="AL40" s="254"/>
      <c r="AM40" s="254"/>
      <c r="AN40" s="250"/>
      <c r="AO40" s="254"/>
      <c r="AP40" s="250"/>
    </row>
    <row r="41" spans="1:42" ht="12.75">
      <c r="A41" s="203" t="s">
        <v>81</v>
      </c>
      <c r="B41" s="8"/>
      <c r="C41" s="2">
        <v>1</v>
      </c>
      <c r="D41" s="2">
        <v>1</v>
      </c>
      <c r="E41" s="36">
        <v>1</v>
      </c>
      <c r="F41" s="212">
        <v>3</v>
      </c>
      <c r="G41" s="193">
        <v>1</v>
      </c>
      <c r="H41" s="213">
        <f t="shared" si="0"/>
        <v>-2</v>
      </c>
      <c r="I41" s="192">
        <v>38</v>
      </c>
      <c r="J41" s="193">
        <v>52</v>
      </c>
      <c r="K41" s="193">
        <v>50</v>
      </c>
      <c r="L41" s="77">
        <v>54</v>
      </c>
      <c r="M41" s="212">
        <v>215</v>
      </c>
      <c r="N41" s="193">
        <v>215</v>
      </c>
      <c r="O41" s="213">
        <f t="shared" si="1"/>
        <v>0</v>
      </c>
      <c r="P41" s="192">
        <v>16</v>
      </c>
      <c r="Q41" s="193">
        <v>24</v>
      </c>
      <c r="R41" s="193">
        <v>24</v>
      </c>
      <c r="S41" s="77">
        <v>24</v>
      </c>
      <c r="T41" s="212">
        <v>90</v>
      </c>
      <c r="U41" s="193">
        <v>89</v>
      </c>
      <c r="V41" s="213">
        <f t="shared" si="2"/>
        <v>-1</v>
      </c>
      <c r="W41" s="78"/>
      <c r="X41" s="215">
        <v>-1</v>
      </c>
      <c r="Y41" s="317">
        <v>308</v>
      </c>
      <c r="Z41" s="56">
        <f t="shared" si="3"/>
        <v>308</v>
      </c>
      <c r="AA41" s="168">
        <f t="shared" si="4"/>
        <v>305</v>
      </c>
      <c r="AB41" s="56">
        <f t="shared" si="5"/>
        <v>-3</v>
      </c>
      <c r="AC41" s="55">
        <f t="shared" si="6"/>
        <v>99</v>
      </c>
      <c r="AD41" s="250"/>
      <c r="AE41" s="250"/>
      <c r="AF41" s="254"/>
      <c r="AG41" s="254"/>
      <c r="AH41" s="254"/>
      <c r="AI41" s="254"/>
      <c r="AJ41" s="254"/>
      <c r="AK41" s="254"/>
      <c r="AL41" s="254"/>
      <c r="AM41" s="254"/>
      <c r="AN41" s="250"/>
      <c r="AO41" s="254"/>
      <c r="AP41" s="250"/>
    </row>
    <row r="42" spans="1:42" ht="12.75">
      <c r="A42" s="326" t="s">
        <v>86</v>
      </c>
      <c r="B42" s="8"/>
      <c r="C42" s="2">
        <v>3</v>
      </c>
      <c r="D42" s="2">
        <v>7</v>
      </c>
      <c r="E42" s="36">
        <v>10</v>
      </c>
      <c r="F42" s="212">
        <v>35</v>
      </c>
      <c r="G42" s="193">
        <v>35</v>
      </c>
      <c r="H42" s="213">
        <f t="shared" si="0"/>
        <v>0</v>
      </c>
      <c r="I42" s="189"/>
      <c r="J42" s="193">
        <v>1</v>
      </c>
      <c r="K42" s="193">
        <v>4</v>
      </c>
      <c r="L42" s="77">
        <v>5</v>
      </c>
      <c r="M42" s="212">
        <v>30</v>
      </c>
      <c r="N42" s="193">
        <v>26</v>
      </c>
      <c r="O42" s="213">
        <f t="shared" si="1"/>
        <v>-4</v>
      </c>
      <c r="P42" s="189"/>
      <c r="Q42" s="193">
        <v>3</v>
      </c>
      <c r="R42" s="193">
        <v>7</v>
      </c>
      <c r="S42" s="77">
        <v>10</v>
      </c>
      <c r="T42" s="212">
        <v>40</v>
      </c>
      <c r="U42" s="193">
        <v>26</v>
      </c>
      <c r="V42" s="213">
        <f t="shared" si="2"/>
        <v>-14</v>
      </c>
      <c r="W42" s="78"/>
      <c r="X42" s="215">
        <v>15</v>
      </c>
      <c r="Y42" s="317">
        <v>105</v>
      </c>
      <c r="Z42" s="56">
        <f t="shared" si="3"/>
        <v>105</v>
      </c>
      <c r="AA42" s="168">
        <f t="shared" si="4"/>
        <v>87</v>
      </c>
      <c r="AB42" s="56">
        <f t="shared" si="5"/>
        <v>-18</v>
      </c>
      <c r="AC42" s="55">
        <f t="shared" si="6"/>
        <v>82.9</v>
      </c>
      <c r="AD42" s="250"/>
      <c r="AE42" s="250"/>
      <c r="AF42" s="254"/>
      <c r="AG42" s="254"/>
      <c r="AH42" s="254"/>
      <c r="AI42" s="254"/>
      <c r="AJ42" s="254"/>
      <c r="AK42" s="254"/>
      <c r="AL42" s="254"/>
      <c r="AM42" s="254"/>
      <c r="AN42" s="250"/>
      <c r="AO42" s="254"/>
      <c r="AP42" s="250"/>
    </row>
    <row r="43" spans="1:42" ht="12.75">
      <c r="A43" s="203" t="s">
        <v>82</v>
      </c>
      <c r="B43" s="8"/>
      <c r="C43" s="2">
        <v>1</v>
      </c>
      <c r="D43" s="8"/>
      <c r="E43" s="36">
        <v>1</v>
      </c>
      <c r="F43" s="212">
        <v>3</v>
      </c>
      <c r="G43" s="193">
        <v>1</v>
      </c>
      <c r="H43" s="213">
        <f t="shared" si="0"/>
        <v>-2</v>
      </c>
      <c r="I43" s="192">
        <v>70</v>
      </c>
      <c r="J43" s="193">
        <v>75</v>
      </c>
      <c r="K43" s="193">
        <v>75</v>
      </c>
      <c r="L43" s="77">
        <v>74</v>
      </c>
      <c r="M43" s="212">
        <v>288</v>
      </c>
      <c r="N43" s="193">
        <v>255</v>
      </c>
      <c r="O43" s="213">
        <f t="shared" si="1"/>
        <v>-33</v>
      </c>
      <c r="P43" s="192">
        <v>30</v>
      </c>
      <c r="Q43" s="193">
        <v>24</v>
      </c>
      <c r="R43" s="193">
        <v>25</v>
      </c>
      <c r="S43" s="77">
        <v>30</v>
      </c>
      <c r="T43" s="212">
        <v>125</v>
      </c>
      <c r="U43" s="193">
        <v>124</v>
      </c>
      <c r="V43" s="213">
        <f t="shared" si="2"/>
        <v>-1</v>
      </c>
      <c r="W43" s="78"/>
      <c r="X43" s="215">
        <v>10</v>
      </c>
      <c r="Y43" s="317">
        <v>416</v>
      </c>
      <c r="Z43" s="56">
        <f t="shared" si="3"/>
        <v>416</v>
      </c>
      <c r="AA43" s="168">
        <f t="shared" si="4"/>
        <v>380</v>
      </c>
      <c r="AB43" s="56">
        <f t="shared" si="5"/>
        <v>-36</v>
      </c>
      <c r="AC43" s="55">
        <f t="shared" si="6"/>
        <v>91.3</v>
      </c>
      <c r="AD43" s="250"/>
      <c r="AE43" s="250"/>
      <c r="AF43" s="254"/>
      <c r="AG43" s="254"/>
      <c r="AH43" s="254"/>
      <c r="AI43" s="254"/>
      <c r="AJ43" s="254"/>
      <c r="AK43" s="254"/>
      <c r="AL43" s="254"/>
      <c r="AM43" s="254"/>
      <c r="AN43" s="250"/>
      <c r="AO43" s="254"/>
      <c r="AP43" s="250"/>
    </row>
    <row r="44" spans="1:42" ht="12.75">
      <c r="A44" s="203" t="s">
        <v>83</v>
      </c>
      <c r="B44" s="2">
        <v>43</v>
      </c>
      <c r="C44" s="2">
        <v>42</v>
      </c>
      <c r="D44" s="2">
        <v>42</v>
      </c>
      <c r="E44" s="36">
        <v>43</v>
      </c>
      <c r="F44" s="212">
        <v>210</v>
      </c>
      <c r="G44" s="193">
        <v>207</v>
      </c>
      <c r="H44" s="213">
        <f t="shared" si="0"/>
        <v>-3</v>
      </c>
      <c r="I44" s="192">
        <v>2</v>
      </c>
      <c r="J44" s="193">
        <v>2</v>
      </c>
      <c r="K44" s="193">
        <v>2</v>
      </c>
      <c r="L44" s="77">
        <v>2</v>
      </c>
      <c r="M44" s="212">
        <v>10</v>
      </c>
      <c r="N44" s="193">
        <v>10</v>
      </c>
      <c r="O44" s="213">
        <f t="shared" si="1"/>
        <v>0</v>
      </c>
      <c r="P44" s="192">
        <v>62</v>
      </c>
      <c r="Q44" s="193">
        <v>62</v>
      </c>
      <c r="R44" s="193">
        <v>62</v>
      </c>
      <c r="S44" s="77">
        <v>62</v>
      </c>
      <c r="T44" s="212">
        <v>220</v>
      </c>
      <c r="U44" s="193">
        <v>219</v>
      </c>
      <c r="V44" s="213">
        <f t="shared" si="2"/>
        <v>-1</v>
      </c>
      <c r="W44" s="78"/>
      <c r="X44" s="215">
        <v>2</v>
      </c>
      <c r="Y44" s="317">
        <v>440</v>
      </c>
      <c r="Z44" s="56">
        <f t="shared" si="3"/>
        <v>440</v>
      </c>
      <c r="AA44" s="168">
        <f t="shared" si="4"/>
        <v>436</v>
      </c>
      <c r="AB44" s="56">
        <f t="shared" si="5"/>
        <v>-4</v>
      </c>
      <c r="AC44" s="55">
        <f t="shared" si="6"/>
        <v>99.1</v>
      </c>
      <c r="AD44" s="250"/>
      <c r="AE44" s="250"/>
      <c r="AF44" s="254"/>
      <c r="AG44" s="254"/>
      <c r="AH44" s="254"/>
      <c r="AI44" s="254"/>
      <c r="AJ44" s="254"/>
      <c r="AK44" s="254"/>
      <c r="AL44" s="250"/>
      <c r="AM44" s="254"/>
      <c r="AN44" s="250"/>
      <c r="AO44" s="254"/>
      <c r="AP44" s="250"/>
    </row>
    <row r="45" spans="1:42" ht="12.75">
      <c r="A45" s="203" t="s">
        <v>84</v>
      </c>
      <c r="B45" s="2">
        <v>43</v>
      </c>
      <c r="C45" s="2">
        <v>18</v>
      </c>
      <c r="D45" s="2">
        <v>20</v>
      </c>
      <c r="E45" s="36">
        <v>25</v>
      </c>
      <c r="F45" s="212">
        <v>120</v>
      </c>
      <c r="G45" s="193">
        <v>114</v>
      </c>
      <c r="H45" s="213">
        <f t="shared" si="0"/>
        <v>-6</v>
      </c>
      <c r="I45" s="189"/>
      <c r="J45" s="193">
        <v>1</v>
      </c>
      <c r="K45" s="193">
        <v>2</v>
      </c>
      <c r="L45" s="77">
        <v>2</v>
      </c>
      <c r="M45" s="212">
        <f>L45+K45+J45+I45</f>
        <v>5</v>
      </c>
      <c r="N45" s="193">
        <v>1</v>
      </c>
      <c r="O45" s="213">
        <f t="shared" si="1"/>
        <v>-4</v>
      </c>
      <c r="P45" s="192">
        <v>42</v>
      </c>
      <c r="Q45" s="193">
        <v>17</v>
      </c>
      <c r="R45" s="193">
        <v>17</v>
      </c>
      <c r="S45" s="77">
        <v>17</v>
      </c>
      <c r="T45" s="212">
        <v>113</v>
      </c>
      <c r="U45" s="193">
        <v>103</v>
      </c>
      <c r="V45" s="213">
        <f t="shared" si="2"/>
        <v>-10</v>
      </c>
      <c r="W45" s="78"/>
      <c r="X45" s="215">
        <v>1</v>
      </c>
      <c r="Y45" s="317">
        <v>238</v>
      </c>
      <c r="Z45" s="56">
        <f t="shared" si="3"/>
        <v>238</v>
      </c>
      <c r="AA45" s="168">
        <f t="shared" si="4"/>
        <v>218</v>
      </c>
      <c r="AB45" s="56">
        <f t="shared" si="5"/>
        <v>-20</v>
      </c>
      <c r="AC45" s="55">
        <f t="shared" si="6"/>
        <v>91.6</v>
      </c>
      <c r="AD45" s="250"/>
      <c r="AE45" s="250"/>
      <c r="AF45" s="254"/>
      <c r="AG45" s="254"/>
      <c r="AH45" s="254"/>
      <c r="AI45" s="254"/>
      <c r="AJ45" s="254"/>
      <c r="AK45" s="254"/>
      <c r="AL45" s="254"/>
      <c r="AM45" s="254"/>
      <c r="AN45" s="250"/>
      <c r="AO45" s="254"/>
      <c r="AP45" s="250"/>
    </row>
    <row r="46" spans="1:42" ht="12.75">
      <c r="A46" s="203" t="s">
        <v>85</v>
      </c>
      <c r="B46" s="2">
        <v>2</v>
      </c>
      <c r="C46" s="2">
        <v>3</v>
      </c>
      <c r="D46" s="2">
        <v>3</v>
      </c>
      <c r="E46" s="36">
        <v>3</v>
      </c>
      <c r="F46" s="212">
        <v>6</v>
      </c>
      <c r="G46" s="193">
        <v>5</v>
      </c>
      <c r="H46" s="213">
        <f t="shared" si="0"/>
        <v>-1</v>
      </c>
      <c r="I46" s="192">
        <v>107</v>
      </c>
      <c r="J46" s="193">
        <v>99</v>
      </c>
      <c r="K46" s="193">
        <v>100</v>
      </c>
      <c r="L46" s="77">
        <v>100</v>
      </c>
      <c r="M46" s="212">
        <v>405</v>
      </c>
      <c r="N46" s="193">
        <v>404</v>
      </c>
      <c r="O46" s="213">
        <f t="shared" si="1"/>
        <v>-1</v>
      </c>
      <c r="P46" s="192">
        <v>45</v>
      </c>
      <c r="Q46" s="193">
        <v>75</v>
      </c>
      <c r="R46" s="193">
        <v>75</v>
      </c>
      <c r="S46" s="77">
        <v>76</v>
      </c>
      <c r="T46" s="212">
        <v>246</v>
      </c>
      <c r="U46" s="193">
        <v>239</v>
      </c>
      <c r="V46" s="213">
        <f t="shared" si="2"/>
        <v>-7</v>
      </c>
      <c r="W46" s="78"/>
      <c r="X46" s="215">
        <v>5</v>
      </c>
      <c r="Y46" s="317">
        <v>657</v>
      </c>
      <c r="Z46" s="56">
        <f t="shared" si="3"/>
        <v>657</v>
      </c>
      <c r="AA46" s="168">
        <f t="shared" si="4"/>
        <v>648</v>
      </c>
      <c r="AB46" s="56">
        <f t="shared" si="5"/>
        <v>-9</v>
      </c>
      <c r="AC46" s="55">
        <f t="shared" si="6"/>
        <v>98.6</v>
      </c>
      <c r="AD46" s="250"/>
      <c r="AE46" s="250"/>
      <c r="AF46" s="254"/>
      <c r="AG46" s="254"/>
      <c r="AH46" s="254"/>
      <c r="AI46" s="254"/>
      <c r="AJ46" s="254"/>
      <c r="AK46" s="254"/>
      <c r="AL46" s="254"/>
      <c r="AM46" s="254"/>
      <c r="AN46" s="250"/>
      <c r="AO46" s="254"/>
      <c r="AP46" s="250"/>
    </row>
    <row r="47" spans="1:42" ht="12.75">
      <c r="A47" s="203" t="s">
        <v>43</v>
      </c>
      <c r="B47" s="8"/>
      <c r="C47" s="8"/>
      <c r="D47" s="8"/>
      <c r="E47" s="34"/>
      <c r="F47" s="212">
        <f aca="true" t="shared" si="7" ref="F47:F60">E47+D47+C47+B47</f>
        <v>0</v>
      </c>
      <c r="G47" s="193"/>
      <c r="H47" s="213">
        <f t="shared" si="0"/>
        <v>0</v>
      </c>
      <c r="I47" s="189"/>
      <c r="J47" s="190"/>
      <c r="K47" s="190"/>
      <c r="L47" s="191"/>
      <c r="M47" s="212">
        <f aca="true" t="shared" si="8" ref="M47:M55">L47+K47+J47+I47</f>
        <v>0</v>
      </c>
      <c r="N47" s="190"/>
      <c r="O47" s="213">
        <f t="shared" si="1"/>
        <v>0</v>
      </c>
      <c r="P47" s="189"/>
      <c r="Q47" s="190"/>
      <c r="R47" s="190"/>
      <c r="S47" s="191"/>
      <c r="T47" s="212">
        <v>0</v>
      </c>
      <c r="U47" s="193"/>
      <c r="V47" s="213">
        <f t="shared" si="2"/>
        <v>0</v>
      </c>
      <c r="W47" s="78"/>
      <c r="X47" s="215"/>
      <c r="Y47" s="317">
        <v>0</v>
      </c>
      <c r="Z47" s="56">
        <f t="shared" si="3"/>
        <v>0</v>
      </c>
      <c r="AA47" s="168">
        <f t="shared" si="4"/>
        <v>0</v>
      </c>
      <c r="AB47" s="56">
        <f t="shared" si="5"/>
        <v>0</v>
      </c>
      <c r="AC47" s="55"/>
      <c r="AD47" s="250"/>
      <c r="AE47" s="250"/>
      <c r="AF47" s="254"/>
      <c r="AG47" s="254"/>
      <c r="AH47" s="254"/>
      <c r="AI47" s="254"/>
      <c r="AJ47" s="254"/>
      <c r="AK47" s="254"/>
      <c r="AL47" s="250"/>
      <c r="AM47" s="254"/>
      <c r="AN47" s="250"/>
      <c r="AO47" s="254"/>
      <c r="AP47" s="250"/>
    </row>
    <row r="48" spans="1:42" ht="12.75">
      <c r="A48" s="203" t="s">
        <v>44</v>
      </c>
      <c r="B48" s="8"/>
      <c r="C48" s="8"/>
      <c r="D48" s="8"/>
      <c r="E48" s="34"/>
      <c r="F48" s="212">
        <f t="shared" si="7"/>
        <v>0</v>
      </c>
      <c r="G48" s="193"/>
      <c r="H48" s="213">
        <f t="shared" si="0"/>
        <v>0</v>
      </c>
      <c r="I48" s="189"/>
      <c r="J48" s="190"/>
      <c r="K48" s="190"/>
      <c r="L48" s="191"/>
      <c r="M48" s="212">
        <f t="shared" si="8"/>
        <v>0</v>
      </c>
      <c r="N48" s="190"/>
      <c r="O48" s="213">
        <f t="shared" si="1"/>
        <v>0</v>
      </c>
      <c r="P48" s="189"/>
      <c r="Q48" s="190"/>
      <c r="R48" s="190"/>
      <c r="S48" s="191"/>
      <c r="T48" s="212">
        <v>0</v>
      </c>
      <c r="U48" s="193"/>
      <c r="V48" s="213">
        <f t="shared" si="2"/>
        <v>0</v>
      </c>
      <c r="W48" s="78"/>
      <c r="X48" s="215"/>
      <c r="Y48" s="317">
        <v>0</v>
      </c>
      <c r="Z48" s="56">
        <f t="shared" si="3"/>
        <v>0</v>
      </c>
      <c r="AA48" s="168">
        <f t="shared" si="4"/>
        <v>0</v>
      </c>
      <c r="AB48" s="56">
        <f t="shared" si="5"/>
        <v>0</v>
      </c>
      <c r="AC48" s="55"/>
      <c r="AD48" s="250"/>
      <c r="AE48" s="250"/>
      <c r="AF48" s="254"/>
      <c r="AG48" s="254"/>
      <c r="AH48" s="254"/>
      <c r="AI48" s="254"/>
      <c r="AJ48" s="254"/>
      <c r="AK48" s="254"/>
      <c r="AL48" s="250"/>
      <c r="AM48" s="254"/>
      <c r="AN48" s="250"/>
      <c r="AO48" s="254"/>
      <c r="AP48" s="250"/>
    </row>
    <row r="49" spans="1:42" ht="12.75">
      <c r="A49" s="203" t="s">
        <v>32</v>
      </c>
      <c r="B49" s="2">
        <v>26</v>
      </c>
      <c r="C49" s="2">
        <v>24</v>
      </c>
      <c r="D49" s="2">
        <v>21</v>
      </c>
      <c r="E49" s="36">
        <v>29</v>
      </c>
      <c r="F49" s="212">
        <f t="shared" si="7"/>
        <v>100</v>
      </c>
      <c r="G49" s="193">
        <v>93</v>
      </c>
      <c r="H49" s="213">
        <f t="shared" si="0"/>
        <v>-7</v>
      </c>
      <c r="I49" s="192">
        <v>24</v>
      </c>
      <c r="J49" s="193">
        <v>21</v>
      </c>
      <c r="K49" s="193">
        <v>18</v>
      </c>
      <c r="L49" s="77">
        <v>27</v>
      </c>
      <c r="M49" s="212">
        <f t="shared" si="8"/>
        <v>90</v>
      </c>
      <c r="N49" s="193">
        <v>71</v>
      </c>
      <c r="O49" s="213">
        <f t="shared" si="1"/>
        <v>-19</v>
      </c>
      <c r="P49" s="192">
        <v>26</v>
      </c>
      <c r="Q49" s="193">
        <v>24</v>
      </c>
      <c r="R49" s="193">
        <v>21</v>
      </c>
      <c r="S49" s="77">
        <v>29</v>
      </c>
      <c r="T49" s="212">
        <v>105</v>
      </c>
      <c r="U49" s="193">
        <v>105</v>
      </c>
      <c r="V49" s="213">
        <f t="shared" si="2"/>
        <v>0</v>
      </c>
      <c r="W49" s="78"/>
      <c r="X49" s="215">
        <v>0</v>
      </c>
      <c r="Y49" s="317">
        <v>295</v>
      </c>
      <c r="Z49" s="56">
        <f t="shared" si="3"/>
        <v>295</v>
      </c>
      <c r="AA49" s="168">
        <f t="shared" si="4"/>
        <v>269</v>
      </c>
      <c r="AB49" s="56">
        <f t="shared" si="5"/>
        <v>-26</v>
      </c>
      <c r="AC49" s="55">
        <f t="shared" si="6"/>
        <v>91.2</v>
      </c>
      <c r="AD49" s="250"/>
      <c r="AE49" s="250"/>
      <c r="AF49" s="254"/>
      <c r="AG49" s="254"/>
      <c r="AH49" s="254"/>
      <c r="AI49" s="254"/>
      <c r="AJ49" s="254"/>
      <c r="AK49" s="254"/>
      <c r="AL49" s="254"/>
      <c r="AM49" s="254"/>
      <c r="AN49" s="250"/>
      <c r="AO49" s="254"/>
      <c r="AP49" s="250"/>
    </row>
    <row r="50" spans="1:42" ht="12.75">
      <c r="A50" s="203" t="s">
        <v>34</v>
      </c>
      <c r="B50" s="8"/>
      <c r="C50" s="8"/>
      <c r="D50" s="8"/>
      <c r="E50" s="34"/>
      <c r="F50" s="212">
        <f t="shared" si="7"/>
        <v>0</v>
      </c>
      <c r="G50" s="193"/>
      <c r="H50" s="213">
        <f t="shared" si="0"/>
        <v>0</v>
      </c>
      <c r="I50" s="189"/>
      <c r="J50" s="190"/>
      <c r="K50" s="190"/>
      <c r="L50" s="191"/>
      <c r="M50" s="212">
        <f t="shared" si="8"/>
        <v>0</v>
      </c>
      <c r="N50" s="190"/>
      <c r="O50" s="213">
        <f t="shared" si="1"/>
        <v>0</v>
      </c>
      <c r="P50" s="189"/>
      <c r="Q50" s="190"/>
      <c r="R50" s="190"/>
      <c r="S50" s="191"/>
      <c r="T50" s="212">
        <v>0</v>
      </c>
      <c r="U50" s="193"/>
      <c r="V50" s="213">
        <f t="shared" si="2"/>
        <v>0</v>
      </c>
      <c r="W50" s="78"/>
      <c r="X50" s="215"/>
      <c r="Y50" s="317">
        <v>0</v>
      </c>
      <c r="Z50" s="56">
        <f t="shared" si="3"/>
        <v>0</v>
      </c>
      <c r="AA50" s="168">
        <f t="shared" si="4"/>
        <v>0</v>
      </c>
      <c r="AB50" s="56">
        <f t="shared" si="5"/>
        <v>0</v>
      </c>
      <c r="AC50" s="55"/>
      <c r="AD50" s="250"/>
      <c r="AE50" s="250"/>
      <c r="AF50" s="254"/>
      <c r="AG50" s="254"/>
      <c r="AH50" s="254"/>
      <c r="AI50" s="254"/>
      <c r="AJ50" s="254"/>
      <c r="AK50" s="254"/>
      <c r="AL50" s="250"/>
      <c r="AM50" s="254"/>
      <c r="AN50" s="250"/>
      <c r="AO50" s="254"/>
      <c r="AP50" s="250"/>
    </row>
    <row r="51" spans="1:42" ht="12.75">
      <c r="A51" s="203" t="s">
        <v>16</v>
      </c>
      <c r="B51" s="8"/>
      <c r="C51" s="8"/>
      <c r="D51" s="8"/>
      <c r="E51" s="34"/>
      <c r="F51" s="212">
        <f t="shared" si="7"/>
        <v>0</v>
      </c>
      <c r="G51" s="193"/>
      <c r="H51" s="213">
        <f t="shared" si="0"/>
        <v>0</v>
      </c>
      <c r="I51" s="189"/>
      <c r="J51" s="190"/>
      <c r="K51" s="190"/>
      <c r="L51" s="191"/>
      <c r="M51" s="212">
        <f t="shared" si="8"/>
        <v>0</v>
      </c>
      <c r="N51" s="190"/>
      <c r="O51" s="213">
        <f t="shared" si="1"/>
        <v>0</v>
      </c>
      <c r="P51" s="189"/>
      <c r="Q51" s="190"/>
      <c r="R51" s="190"/>
      <c r="S51" s="191"/>
      <c r="T51" s="212">
        <v>0</v>
      </c>
      <c r="U51" s="193"/>
      <c r="V51" s="213">
        <f t="shared" si="2"/>
        <v>0</v>
      </c>
      <c r="W51" s="78"/>
      <c r="X51" s="215"/>
      <c r="Y51" s="317">
        <v>0</v>
      </c>
      <c r="Z51" s="56">
        <f t="shared" si="3"/>
        <v>0</v>
      </c>
      <c r="AA51" s="168">
        <f t="shared" si="4"/>
        <v>0</v>
      </c>
      <c r="AB51" s="56">
        <f t="shared" si="5"/>
        <v>0</v>
      </c>
      <c r="AC51" s="55"/>
      <c r="AD51" s="250"/>
      <c r="AE51" s="250"/>
      <c r="AF51" s="254"/>
      <c r="AG51" s="254"/>
      <c r="AH51" s="254"/>
      <c r="AI51" s="254"/>
      <c r="AJ51" s="254"/>
      <c r="AK51" s="254"/>
      <c r="AL51" s="250"/>
      <c r="AM51" s="254"/>
      <c r="AN51" s="250"/>
      <c r="AO51" s="254"/>
      <c r="AP51" s="250"/>
    </row>
    <row r="52" spans="1:42" ht="12.75">
      <c r="A52" s="203" t="s">
        <v>48</v>
      </c>
      <c r="B52" s="8"/>
      <c r="C52" s="8"/>
      <c r="D52" s="8"/>
      <c r="E52" s="34"/>
      <c r="F52" s="212">
        <f t="shared" si="7"/>
        <v>0</v>
      </c>
      <c r="G52" s="193"/>
      <c r="H52" s="213">
        <f t="shared" si="0"/>
        <v>0</v>
      </c>
      <c r="I52" s="189"/>
      <c r="J52" s="190"/>
      <c r="K52" s="190"/>
      <c r="L52" s="191"/>
      <c r="M52" s="212">
        <f t="shared" si="8"/>
        <v>0</v>
      </c>
      <c r="N52" s="190"/>
      <c r="O52" s="213">
        <f t="shared" si="1"/>
        <v>0</v>
      </c>
      <c r="P52" s="189"/>
      <c r="Q52" s="190"/>
      <c r="R52" s="190"/>
      <c r="S52" s="191"/>
      <c r="T52" s="212">
        <v>0</v>
      </c>
      <c r="U52" s="193"/>
      <c r="V52" s="213">
        <f t="shared" si="2"/>
        <v>0</v>
      </c>
      <c r="W52" s="78"/>
      <c r="X52" s="215"/>
      <c r="Y52" s="317">
        <v>0</v>
      </c>
      <c r="Z52" s="56">
        <f t="shared" si="3"/>
        <v>0</v>
      </c>
      <c r="AA52" s="168">
        <f t="shared" si="4"/>
        <v>0</v>
      </c>
      <c r="AB52" s="56">
        <f t="shared" si="5"/>
        <v>0</v>
      </c>
      <c r="AC52" s="55"/>
      <c r="AD52" s="250"/>
      <c r="AE52" s="250"/>
      <c r="AF52" s="254"/>
      <c r="AG52" s="254"/>
      <c r="AH52" s="254"/>
      <c r="AI52" s="254"/>
      <c r="AJ52" s="254"/>
      <c r="AK52" s="254"/>
      <c r="AL52" s="250"/>
      <c r="AM52" s="254"/>
      <c r="AN52" s="250"/>
      <c r="AO52" s="254"/>
      <c r="AP52" s="250"/>
    </row>
    <row r="53" spans="1:42" ht="25.5">
      <c r="A53" s="203" t="s">
        <v>42</v>
      </c>
      <c r="B53" s="8"/>
      <c r="C53" s="8"/>
      <c r="D53" s="8"/>
      <c r="E53" s="34"/>
      <c r="F53" s="212">
        <f t="shared" si="7"/>
        <v>0</v>
      </c>
      <c r="G53" s="193"/>
      <c r="H53" s="213">
        <f t="shared" si="0"/>
        <v>0</v>
      </c>
      <c r="I53" s="189"/>
      <c r="J53" s="190"/>
      <c r="K53" s="190"/>
      <c r="L53" s="191"/>
      <c r="M53" s="212">
        <f t="shared" si="8"/>
        <v>0</v>
      </c>
      <c r="N53" s="190"/>
      <c r="O53" s="213">
        <f t="shared" si="1"/>
        <v>0</v>
      </c>
      <c r="P53" s="189"/>
      <c r="Q53" s="190"/>
      <c r="R53" s="190"/>
      <c r="S53" s="191"/>
      <c r="T53" s="212">
        <v>0</v>
      </c>
      <c r="U53" s="193"/>
      <c r="V53" s="213">
        <f t="shared" si="2"/>
        <v>0</v>
      </c>
      <c r="W53" s="78"/>
      <c r="X53" s="215"/>
      <c r="Y53" s="317">
        <v>0</v>
      </c>
      <c r="Z53" s="56">
        <f t="shared" si="3"/>
        <v>0</v>
      </c>
      <c r="AA53" s="168">
        <f t="shared" si="4"/>
        <v>0</v>
      </c>
      <c r="AB53" s="56">
        <f t="shared" si="5"/>
        <v>0</v>
      </c>
      <c r="AC53" s="55"/>
      <c r="AD53" s="250"/>
      <c r="AE53" s="250"/>
      <c r="AF53" s="254"/>
      <c r="AG53" s="254"/>
      <c r="AH53" s="254"/>
      <c r="AI53" s="254"/>
      <c r="AJ53" s="254"/>
      <c r="AK53" s="254"/>
      <c r="AL53" s="250"/>
      <c r="AM53" s="254"/>
      <c r="AN53" s="250"/>
      <c r="AO53" s="254"/>
      <c r="AP53" s="250"/>
    </row>
    <row r="54" spans="1:42" ht="25.5">
      <c r="A54" s="203" t="s">
        <v>47</v>
      </c>
      <c r="B54" s="8"/>
      <c r="C54" s="8"/>
      <c r="D54" s="8"/>
      <c r="E54" s="34"/>
      <c r="F54" s="212">
        <f t="shared" si="7"/>
        <v>0</v>
      </c>
      <c r="G54" s="193"/>
      <c r="H54" s="213">
        <f t="shared" si="0"/>
        <v>0</v>
      </c>
      <c r="I54" s="189"/>
      <c r="J54" s="190"/>
      <c r="K54" s="190"/>
      <c r="L54" s="191"/>
      <c r="M54" s="212">
        <f t="shared" si="8"/>
        <v>0</v>
      </c>
      <c r="N54" s="190"/>
      <c r="O54" s="213">
        <f t="shared" si="1"/>
        <v>0</v>
      </c>
      <c r="P54" s="189"/>
      <c r="Q54" s="190"/>
      <c r="R54" s="190"/>
      <c r="S54" s="191"/>
      <c r="T54" s="212">
        <v>0</v>
      </c>
      <c r="U54" s="193"/>
      <c r="V54" s="213">
        <f t="shared" si="2"/>
        <v>0</v>
      </c>
      <c r="W54" s="78"/>
      <c r="X54" s="215"/>
      <c r="Y54" s="317">
        <v>0</v>
      </c>
      <c r="Z54" s="56">
        <f t="shared" si="3"/>
        <v>0</v>
      </c>
      <c r="AA54" s="168">
        <f t="shared" si="4"/>
        <v>0</v>
      </c>
      <c r="AB54" s="56">
        <f t="shared" si="5"/>
        <v>0</v>
      </c>
      <c r="AC54" s="55"/>
      <c r="AD54" s="250"/>
      <c r="AE54" s="250"/>
      <c r="AF54" s="254"/>
      <c r="AG54" s="254"/>
      <c r="AH54" s="254"/>
      <c r="AI54" s="254"/>
      <c r="AJ54" s="254"/>
      <c r="AK54" s="254"/>
      <c r="AL54" s="250"/>
      <c r="AM54" s="254"/>
      <c r="AN54" s="250"/>
      <c r="AO54" s="254"/>
      <c r="AP54" s="250"/>
    </row>
    <row r="55" spans="1:42" ht="12.75">
      <c r="A55" s="203" t="s">
        <v>33</v>
      </c>
      <c r="B55" s="8"/>
      <c r="C55" s="8"/>
      <c r="D55" s="8"/>
      <c r="E55" s="34"/>
      <c r="F55" s="212">
        <f t="shared" si="7"/>
        <v>0</v>
      </c>
      <c r="G55" s="193"/>
      <c r="H55" s="213">
        <f t="shared" si="0"/>
        <v>0</v>
      </c>
      <c r="I55" s="189"/>
      <c r="J55" s="190"/>
      <c r="K55" s="190"/>
      <c r="L55" s="191"/>
      <c r="M55" s="212">
        <f t="shared" si="8"/>
        <v>0</v>
      </c>
      <c r="N55" s="190"/>
      <c r="O55" s="213">
        <f t="shared" si="1"/>
        <v>0</v>
      </c>
      <c r="P55" s="189"/>
      <c r="Q55" s="190"/>
      <c r="R55" s="190"/>
      <c r="S55" s="191"/>
      <c r="T55" s="212">
        <v>0</v>
      </c>
      <c r="U55" s="193"/>
      <c r="V55" s="213">
        <f t="shared" si="2"/>
        <v>0</v>
      </c>
      <c r="W55" s="78"/>
      <c r="X55" s="215"/>
      <c r="Y55" s="317">
        <v>0</v>
      </c>
      <c r="Z55" s="56">
        <f t="shared" si="3"/>
        <v>0</v>
      </c>
      <c r="AA55" s="168">
        <f t="shared" si="4"/>
        <v>0</v>
      </c>
      <c r="AB55" s="56">
        <f t="shared" si="5"/>
        <v>0</v>
      </c>
      <c r="AC55" s="55"/>
      <c r="AD55" s="250"/>
      <c r="AE55" s="250"/>
      <c r="AF55" s="254"/>
      <c r="AG55" s="254"/>
      <c r="AH55" s="254"/>
      <c r="AI55" s="254"/>
      <c r="AJ55" s="254"/>
      <c r="AK55" s="254"/>
      <c r="AL55" s="250"/>
      <c r="AM55" s="254"/>
      <c r="AN55" s="250"/>
      <c r="AO55" s="254"/>
      <c r="AP55" s="250"/>
    </row>
    <row r="56" spans="1:42" ht="12.75">
      <c r="A56" s="204" t="s">
        <v>40</v>
      </c>
      <c r="B56" s="8">
        <v>40</v>
      </c>
      <c r="C56" s="8">
        <v>40</v>
      </c>
      <c r="D56" s="8">
        <v>40</v>
      </c>
      <c r="E56" s="34">
        <v>39</v>
      </c>
      <c r="F56" s="212">
        <v>20</v>
      </c>
      <c r="G56" s="193">
        <v>11</v>
      </c>
      <c r="H56" s="213">
        <f t="shared" si="0"/>
        <v>-9</v>
      </c>
      <c r="I56" s="189">
        <v>40</v>
      </c>
      <c r="J56" s="190">
        <v>40</v>
      </c>
      <c r="K56" s="190">
        <v>40</v>
      </c>
      <c r="L56" s="191">
        <v>39</v>
      </c>
      <c r="M56" s="212">
        <v>20</v>
      </c>
      <c r="N56" s="190">
        <v>5</v>
      </c>
      <c r="O56" s="213">
        <f t="shared" si="1"/>
        <v>-15</v>
      </c>
      <c r="P56" s="189">
        <v>40</v>
      </c>
      <c r="Q56" s="190">
        <v>40</v>
      </c>
      <c r="R56" s="190">
        <v>40</v>
      </c>
      <c r="S56" s="191">
        <v>38</v>
      </c>
      <c r="T56" s="212">
        <v>10</v>
      </c>
      <c r="U56" s="193">
        <v>3</v>
      </c>
      <c r="V56" s="213">
        <f t="shared" si="2"/>
        <v>-7</v>
      </c>
      <c r="W56" s="78"/>
      <c r="X56" s="215">
        <v>0</v>
      </c>
      <c r="Y56" s="317">
        <v>50</v>
      </c>
      <c r="Z56" s="56">
        <f t="shared" si="3"/>
        <v>50</v>
      </c>
      <c r="AA56" s="168">
        <f t="shared" si="4"/>
        <v>19</v>
      </c>
      <c r="AB56" s="56">
        <f t="shared" si="5"/>
        <v>-31</v>
      </c>
      <c r="AC56" s="55">
        <f t="shared" si="6"/>
        <v>38</v>
      </c>
      <c r="AD56" s="250"/>
      <c r="AE56" s="250"/>
      <c r="AF56" s="254"/>
      <c r="AG56" s="254"/>
      <c r="AH56" s="254"/>
      <c r="AI56" s="254"/>
      <c r="AJ56" s="254"/>
      <c r="AK56" s="254"/>
      <c r="AL56" s="254"/>
      <c r="AM56" s="254"/>
      <c r="AN56" s="250"/>
      <c r="AO56" s="254"/>
      <c r="AP56" s="250"/>
    </row>
    <row r="57" spans="1:42" ht="12.75">
      <c r="A57" s="204" t="s">
        <v>17</v>
      </c>
      <c r="B57" s="8"/>
      <c r="C57" s="8"/>
      <c r="D57" s="8"/>
      <c r="E57" s="34"/>
      <c r="F57" s="212">
        <f t="shared" si="7"/>
        <v>0</v>
      </c>
      <c r="G57" s="193"/>
      <c r="H57" s="213">
        <f t="shared" si="0"/>
        <v>0</v>
      </c>
      <c r="I57" s="189"/>
      <c r="J57" s="190"/>
      <c r="K57" s="190"/>
      <c r="L57" s="191"/>
      <c r="M57" s="212">
        <f>L57+K57+J57+I57</f>
        <v>0</v>
      </c>
      <c r="N57" s="190"/>
      <c r="O57" s="213">
        <f t="shared" si="1"/>
        <v>0</v>
      </c>
      <c r="P57" s="189"/>
      <c r="Q57" s="190"/>
      <c r="R57" s="190"/>
      <c r="S57" s="191"/>
      <c r="T57" s="212">
        <v>0</v>
      </c>
      <c r="U57" s="193"/>
      <c r="V57" s="213">
        <f t="shared" si="2"/>
        <v>0</v>
      </c>
      <c r="W57" s="78"/>
      <c r="X57" s="215"/>
      <c r="Y57" s="317">
        <v>0</v>
      </c>
      <c r="Z57" s="56">
        <f t="shared" si="3"/>
        <v>0</v>
      </c>
      <c r="AA57" s="168">
        <f t="shared" si="4"/>
        <v>0</v>
      </c>
      <c r="AB57" s="56">
        <f t="shared" si="5"/>
        <v>0</v>
      </c>
      <c r="AC57" s="55"/>
      <c r="AD57" s="250"/>
      <c r="AE57" s="250"/>
      <c r="AF57" s="254"/>
      <c r="AG57" s="254"/>
      <c r="AH57" s="254"/>
      <c r="AI57" s="254"/>
      <c r="AJ57" s="254"/>
      <c r="AK57" s="254"/>
      <c r="AL57" s="250"/>
      <c r="AM57" s="254"/>
      <c r="AN57" s="250"/>
      <c r="AO57" s="254"/>
      <c r="AP57" s="250"/>
    </row>
    <row r="58" spans="1:42" ht="12.75">
      <c r="A58" s="204" t="s">
        <v>39</v>
      </c>
      <c r="B58" s="8"/>
      <c r="C58" s="8"/>
      <c r="D58" s="8"/>
      <c r="E58" s="34"/>
      <c r="F58" s="212">
        <f t="shared" si="7"/>
        <v>0</v>
      </c>
      <c r="G58" s="193"/>
      <c r="H58" s="213">
        <f t="shared" si="0"/>
        <v>0</v>
      </c>
      <c r="I58" s="189"/>
      <c r="J58" s="190"/>
      <c r="K58" s="190"/>
      <c r="L58" s="191"/>
      <c r="M58" s="212">
        <f>L58+K58+J58+I58</f>
        <v>0</v>
      </c>
      <c r="N58" s="190"/>
      <c r="O58" s="213">
        <f t="shared" si="1"/>
        <v>0</v>
      </c>
      <c r="P58" s="189"/>
      <c r="Q58" s="190"/>
      <c r="R58" s="190"/>
      <c r="S58" s="191"/>
      <c r="T58" s="212">
        <v>0</v>
      </c>
      <c r="U58" s="193"/>
      <c r="V58" s="213">
        <f t="shared" si="2"/>
        <v>0</v>
      </c>
      <c r="W58" s="78"/>
      <c r="X58" s="215"/>
      <c r="Y58" s="317">
        <v>0</v>
      </c>
      <c r="Z58" s="56">
        <f t="shared" si="3"/>
        <v>0</v>
      </c>
      <c r="AA58" s="168">
        <f t="shared" si="4"/>
        <v>0</v>
      </c>
      <c r="AB58" s="56">
        <f t="shared" si="5"/>
        <v>0</v>
      </c>
      <c r="AC58" s="55"/>
      <c r="AD58" s="250"/>
      <c r="AE58" s="250"/>
      <c r="AF58" s="254"/>
      <c r="AG58" s="254"/>
      <c r="AH58" s="254"/>
      <c r="AI58" s="254"/>
      <c r="AJ58" s="254"/>
      <c r="AK58" s="254"/>
      <c r="AL58" s="250"/>
      <c r="AM58" s="254"/>
      <c r="AN58" s="250"/>
      <c r="AO58" s="254"/>
      <c r="AP58" s="250"/>
    </row>
    <row r="59" spans="1:42" ht="12.75">
      <c r="A59" s="204" t="s">
        <v>46</v>
      </c>
      <c r="B59" s="8"/>
      <c r="C59" s="8"/>
      <c r="D59" s="8"/>
      <c r="E59" s="34"/>
      <c r="F59" s="212">
        <f t="shared" si="7"/>
        <v>0</v>
      </c>
      <c r="G59" s="193"/>
      <c r="H59" s="213">
        <f t="shared" si="0"/>
        <v>0</v>
      </c>
      <c r="I59" s="189"/>
      <c r="J59" s="190"/>
      <c r="K59" s="190"/>
      <c r="L59" s="191"/>
      <c r="M59" s="212">
        <f>L59+K59+J59+I59</f>
        <v>0</v>
      </c>
      <c r="N59" s="190"/>
      <c r="O59" s="213">
        <f t="shared" si="1"/>
        <v>0</v>
      </c>
      <c r="P59" s="189"/>
      <c r="Q59" s="190"/>
      <c r="R59" s="190"/>
      <c r="S59" s="191"/>
      <c r="T59" s="212">
        <v>0</v>
      </c>
      <c r="U59" s="193"/>
      <c r="V59" s="213">
        <f t="shared" si="2"/>
        <v>0</v>
      </c>
      <c r="W59" s="78"/>
      <c r="X59" s="215"/>
      <c r="Y59" s="317">
        <v>0</v>
      </c>
      <c r="Z59" s="56">
        <f t="shared" si="3"/>
        <v>0</v>
      </c>
      <c r="AA59" s="168">
        <f t="shared" si="4"/>
        <v>0</v>
      </c>
      <c r="AB59" s="56">
        <f t="shared" si="5"/>
        <v>0</v>
      </c>
      <c r="AC59" s="55"/>
      <c r="AD59" s="250"/>
      <c r="AE59" s="250"/>
      <c r="AF59" s="254"/>
      <c r="AG59" s="254"/>
      <c r="AH59" s="254"/>
      <c r="AI59" s="254"/>
      <c r="AJ59" s="254"/>
      <c r="AK59" s="254"/>
      <c r="AL59" s="250"/>
      <c r="AM59" s="254"/>
      <c r="AN59" s="250"/>
      <c r="AO59" s="254"/>
      <c r="AP59" s="250"/>
    </row>
    <row r="60" spans="1:42" ht="12.75">
      <c r="A60" s="204" t="s">
        <v>20</v>
      </c>
      <c r="B60" s="8"/>
      <c r="C60" s="8"/>
      <c r="D60" s="8"/>
      <c r="E60" s="34"/>
      <c r="F60" s="212">
        <f t="shared" si="7"/>
        <v>0</v>
      </c>
      <c r="G60" s="193"/>
      <c r="H60" s="213">
        <f t="shared" si="0"/>
        <v>0</v>
      </c>
      <c r="I60" s="189"/>
      <c r="J60" s="190"/>
      <c r="K60" s="190"/>
      <c r="L60" s="191"/>
      <c r="M60" s="212">
        <f>L60+K60+J60+I60</f>
        <v>0</v>
      </c>
      <c r="N60" s="190"/>
      <c r="O60" s="213">
        <f t="shared" si="1"/>
        <v>0</v>
      </c>
      <c r="P60" s="189"/>
      <c r="Q60" s="190"/>
      <c r="R60" s="190"/>
      <c r="S60" s="191"/>
      <c r="T60" s="212">
        <v>0</v>
      </c>
      <c r="U60" s="193"/>
      <c r="V60" s="213">
        <f t="shared" si="2"/>
        <v>0</v>
      </c>
      <c r="W60" s="78"/>
      <c r="X60" s="215"/>
      <c r="Y60" s="317">
        <v>0</v>
      </c>
      <c r="Z60" s="56">
        <f t="shared" si="3"/>
        <v>0</v>
      </c>
      <c r="AA60" s="168">
        <f t="shared" si="4"/>
        <v>0</v>
      </c>
      <c r="AB60" s="56">
        <f t="shared" si="5"/>
        <v>0</v>
      </c>
      <c r="AC60" s="55"/>
      <c r="AD60" s="250"/>
      <c r="AE60" s="250"/>
      <c r="AF60" s="254"/>
      <c r="AG60" s="254"/>
      <c r="AH60" s="254"/>
      <c r="AI60" s="254"/>
      <c r="AJ60" s="254"/>
      <c r="AK60" s="254"/>
      <c r="AL60" s="250"/>
      <c r="AM60" s="254"/>
      <c r="AN60" s="250"/>
      <c r="AO60" s="254"/>
      <c r="AP60" s="250"/>
    </row>
    <row r="61" spans="1:42" ht="12.75">
      <c r="A61" s="204" t="s">
        <v>37</v>
      </c>
      <c r="B61" s="2">
        <v>21</v>
      </c>
      <c r="C61" s="2">
        <v>2</v>
      </c>
      <c r="D61" s="2">
        <v>2</v>
      </c>
      <c r="E61" s="36">
        <v>3</v>
      </c>
      <c r="F61" s="212">
        <v>68</v>
      </c>
      <c r="G61" s="193">
        <v>52</v>
      </c>
      <c r="H61" s="213">
        <f t="shared" si="0"/>
        <v>-16</v>
      </c>
      <c r="I61" s="192">
        <v>22</v>
      </c>
      <c r="J61" s="190"/>
      <c r="K61" s="190"/>
      <c r="L61" s="191"/>
      <c r="M61" s="212">
        <v>55</v>
      </c>
      <c r="N61" s="190">
        <v>51</v>
      </c>
      <c r="O61" s="213">
        <f t="shared" si="1"/>
        <v>-4</v>
      </c>
      <c r="P61" s="192">
        <v>16</v>
      </c>
      <c r="Q61" s="193">
        <v>8</v>
      </c>
      <c r="R61" s="193">
        <v>8</v>
      </c>
      <c r="S61" s="77">
        <v>8</v>
      </c>
      <c r="T61" s="212">
        <v>43</v>
      </c>
      <c r="U61" s="193">
        <v>36</v>
      </c>
      <c r="V61" s="213">
        <f t="shared" si="2"/>
        <v>-7</v>
      </c>
      <c r="W61" s="78"/>
      <c r="X61" s="215">
        <v>6</v>
      </c>
      <c r="Y61" s="317">
        <v>166</v>
      </c>
      <c r="Z61" s="56">
        <f t="shared" si="3"/>
        <v>166</v>
      </c>
      <c r="AA61" s="168">
        <f t="shared" si="4"/>
        <v>139</v>
      </c>
      <c r="AB61" s="56">
        <f t="shared" si="5"/>
        <v>-27</v>
      </c>
      <c r="AC61" s="55">
        <f t="shared" si="6"/>
        <v>83.7</v>
      </c>
      <c r="AD61" s="250"/>
      <c r="AE61" s="250"/>
      <c r="AF61" s="254"/>
      <c r="AG61" s="254"/>
      <c r="AH61" s="254"/>
      <c r="AI61" s="254"/>
      <c r="AJ61" s="254"/>
      <c r="AK61" s="254"/>
      <c r="AL61" s="250"/>
      <c r="AM61" s="254"/>
      <c r="AN61" s="250"/>
      <c r="AO61" s="254"/>
      <c r="AP61" s="250"/>
    </row>
    <row r="62" spans="1:42" ht="12.75">
      <c r="A62" s="204" t="s">
        <v>36</v>
      </c>
      <c r="B62" s="8"/>
      <c r="C62" s="8"/>
      <c r="D62" s="8"/>
      <c r="E62" s="34"/>
      <c r="F62" s="212">
        <f aca="true" t="shared" si="9" ref="F62:F69">E62+D62+C62+B62</f>
        <v>0</v>
      </c>
      <c r="G62" s="193"/>
      <c r="H62" s="213">
        <f t="shared" si="0"/>
        <v>0</v>
      </c>
      <c r="I62" s="189"/>
      <c r="J62" s="190"/>
      <c r="K62" s="190"/>
      <c r="L62" s="191"/>
      <c r="M62" s="212">
        <f aca="true" t="shared" si="10" ref="M62:M69">L62+K62+J62+I62</f>
        <v>0</v>
      </c>
      <c r="N62" s="190"/>
      <c r="O62" s="213">
        <f t="shared" si="1"/>
        <v>0</v>
      </c>
      <c r="P62" s="189"/>
      <c r="Q62" s="190"/>
      <c r="R62" s="190"/>
      <c r="S62" s="191"/>
      <c r="T62" s="212">
        <v>0</v>
      </c>
      <c r="U62" s="193"/>
      <c r="V62" s="213">
        <f t="shared" si="2"/>
        <v>0</v>
      </c>
      <c r="W62" s="78"/>
      <c r="X62" s="215"/>
      <c r="Y62" s="317">
        <v>0</v>
      </c>
      <c r="Z62" s="56">
        <f t="shared" si="3"/>
        <v>0</v>
      </c>
      <c r="AA62" s="168">
        <f t="shared" si="4"/>
        <v>0</v>
      </c>
      <c r="AB62" s="56">
        <f t="shared" si="5"/>
        <v>0</v>
      </c>
      <c r="AC62" s="55"/>
      <c r="AD62" s="250"/>
      <c r="AE62" s="250"/>
      <c r="AF62" s="254"/>
      <c r="AG62" s="254"/>
      <c r="AH62" s="254"/>
      <c r="AI62" s="254"/>
      <c r="AJ62" s="254"/>
      <c r="AK62" s="254"/>
      <c r="AL62" s="250"/>
      <c r="AM62" s="254"/>
      <c r="AN62" s="250"/>
      <c r="AO62" s="254"/>
      <c r="AP62" s="250"/>
    </row>
    <row r="63" spans="1:42" ht="25.5">
      <c r="A63" s="204" t="s">
        <v>35</v>
      </c>
      <c r="B63" s="8"/>
      <c r="C63" s="8"/>
      <c r="D63" s="2">
        <v>10</v>
      </c>
      <c r="E63" s="36">
        <v>10</v>
      </c>
      <c r="F63" s="212">
        <f t="shared" si="9"/>
        <v>20</v>
      </c>
      <c r="G63" s="193">
        <v>9</v>
      </c>
      <c r="H63" s="213">
        <f t="shared" si="0"/>
        <v>-11</v>
      </c>
      <c r="I63" s="189"/>
      <c r="J63" s="190"/>
      <c r="K63" s="193">
        <v>10</v>
      </c>
      <c r="L63" s="77">
        <v>12</v>
      </c>
      <c r="M63" s="212">
        <f t="shared" si="10"/>
        <v>22</v>
      </c>
      <c r="N63" s="193">
        <v>7</v>
      </c>
      <c r="O63" s="213">
        <f t="shared" si="1"/>
        <v>-15</v>
      </c>
      <c r="P63" s="189"/>
      <c r="Q63" s="190"/>
      <c r="R63" s="193">
        <v>12</v>
      </c>
      <c r="S63" s="77">
        <v>10</v>
      </c>
      <c r="T63" s="212">
        <v>15</v>
      </c>
      <c r="U63" s="193">
        <v>11</v>
      </c>
      <c r="V63" s="213">
        <f t="shared" si="2"/>
        <v>-4</v>
      </c>
      <c r="W63" s="78"/>
      <c r="X63" s="215">
        <v>0</v>
      </c>
      <c r="Y63" s="317">
        <v>57</v>
      </c>
      <c r="Z63" s="56">
        <f t="shared" si="3"/>
        <v>57</v>
      </c>
      <c r="AA63" s="168">
        <f t="shared" si="4"/>
        <v>27</v>
      </c>
      <c r="AB63" s="56">
        <f t="shared" si="5"/>
        <v>-30</v>
      </c>
      <c r="AC63" s="55">
        <f t="shared" si="6"/>
        <v>47.4</v>
      </c>
      <c r="AD63" s="250"/>
      <c r="AE63" s="250"/>
      <c r="AF63" s="254"/>
      <c r="AG63" s="254"/>
      <c r="AH63" s="254"/>
      <c r="AI63" s="254"/>
      <c r="AJ63" s="254"/>
      <c r="AK63" s="254"/>
      <c r="AL63" s="254"/>
      <c r="AM63" s="254"/>
      <c r="AN63" s="250"/>
      <c r="AO63" s="254"/>
      <c r="AP63" s="250"/>
    </row>
    <row r="64" spans="1:42" ht="12.75">
      <c r="A64" s="204" t="s">
        <v>18</v>
      </c>
      <c r="B64" s="8"/>
      <c r="C64" s="8"/>
      <c r="D64" s="8"/>
      <c r="E64" s="34"/>
      <c r="F64" s="212">
        <f t="shared" si="9"/>
        <v>0</v>
      </c>
      <c r="G64" s="193"/>
      <c r="H64" s="213">
        <f t="shared" si="0"/>
        <v>0</v>
      </c>
      <c r="I64" s="189"/>
      <c r="J64" s="190"/>
      <c r="K64" s="190"/>
      <c r="L64" s="191"/>
      <c r="M64" s="212">
        <f t="shared" si="10"/>
        <v>0</v>
      </c>
      <c r="N64" s="190"/>
      <c r="O64" s="213">
        <f t="shared" si="1"/>
        <v>0</v>
      </c>
      <c r="P64" s="189"/>
      <c r="Q64" s="190"/>
      <c r="R64" s="190"/>
      <c r="S64" s="191"/>
      <c r="T64" s="212">
        <v>0</v>
      </c>
      <c r="U64" s="193"/>
      <c r="V64" s="213">
        <f t="shared" si="2"/>
        <v>0</v>
      </c>
      <c r="W64" s="78"/>
      <c r="X64" s="215"/>
      <c r="Y64" s="317">
        <v>0</v>
      </c>
      <c r="Z64" s="56">
        <f t="shared" si="3"/>
        <v>0</v>
      </c>
      <c r="AA64" s="168">
        <f t="shared" si="4"/>
        <v>0</v>
      </c>
      <c r="AB64" s="56">
        <f t="shared" si="5"/>
        <v>0</v>
      </c>
      <c r="AC64" s="55"/>
      <c r="AD64" s="250"/>
      <c r="AE64" s="250"/>
      <c r="AF64" s="254"/>
      <c r="AG64" s="254"/>
      <c r="AH64" s="254"/>
      <c r="AI64" s="254"/>
      <c r="AJ64" s="254"/>
      <c r="AK64" s="254"/>
      <c r="AL64" s="250"/>
      <c r="AM64" s="254"/>
      <c r="AN64" s="250"/>
      <c r="AO64" s="254"/>
      <c r="AP64" s="250"/>
    </row>
    <row r="65" spans="1:42" ht="12.75">
      <c r="A65" s="204" t="s">
        <v>21</v>
      </c>
      <c r="B65" s="8"/>
      <c r="C65" s="8"/>
      <c r="D65" s="8"/>
      <c r="E65" s="34"/>
      <c r="F65" s="212">
        <f t="shared" si="9"/>
        <v>0</v>
      </c>
      <c r="G65" s="193"/>
      <c r="H65" s="213">
        <f t="shared" si="0"/>
        <v>0</v>
      </c>
      <c r="I65" s="189"/>
      <c r="J65" s="190"/>
      <c r="K65" s="190"/>
      <c r="L65" s="191"/>
      <c r="M65" s="212">
        <f t="shared" si="10"/>
        <v>0</v>
      </c>
      <c r="N65" s="190"/>
      <c r="O65" s="213">
        <f t="shared" si="1"/>
        <v>0</v>
      </c>
      <c r="P65" s="189"/>
      <c r="Q65" s="190"/>
      <c r="R65" s="190"/>
      <c r="S65" s="191"/>
      <c r="T65" s="212">
        <v>0</v>
      </c>
      <c r="U65" s="193"/>
      <c r="V65" s="213">
        <f t="shared" si="2"/>
        <v>0</v>
      </c>
      <c r="W65" s="78"/>
      <c r="X65" s="215"/>
      <c r="Y65" s="317">
        <v>0</v>
      </c>
      <c r="Z65" s="56">
        <f t="shared" si="3"/>
        <v>0</v>
      </c>
      <c r="AA65" s="168">
        <f t="shared" si="4"/>
        <v>0</v>
      </c>
      <c r="AB65" s="56">
        <f t="shared" si="5"/>
        <v>0</v>
      </c>
      <c r="AC65" s="55"/>
      <c r="AD65" s="250"/>
      <c r="AE65" s="250"/>
      <c r="AF65" s="254"/>
      <c r="AG65" s="254"/>
      <c r="AH65" s="254"/>
      <c r="AI65" s="254"/>
      <c r="AJ65" s="254"/>
      <c r="AK65" s="254"/>
      <c r="AL65" s="250"/>
      <c r="AM65" s="254"/>
      <c r="AN65" s="250"/>
      <c r="AO65" s="254"/>
      <c r="AP65" s="250"/>
    </row>
    <row r="66" spans="1:42" ht="12.75">
      <c r="A66" s="204" t="s">
        <v>22</v>
      </c>
      <c r="B66" s="8"/>
      <c r="C66" s="8"/>
      <c r="D66" s="8"/>
      <c r="E66" s="34"/>
      <c r="F66" s="212">
        <f t="shared" si="9"/>
        <v>0</v>
      </c>
      <c r="G66" s="193"/>
      <c r="H66" s="213">
        <f t="shared" si="0"/>
        <v>0</v>
      </c>
      <c r="I66" s="189"/>
      <c r="J66" s="190"/>
      <c r="K66" s="190"/>
      <c r="L66" s="191"/>
      <c r="M66" s="212">
        <f t="shared" si="10"/>
        <v>0</v>
      </c>
      <c r="N66" s="190"/>
      <c r="O66" s="213">
        <f t="shared" si="1"/>
        <v>0</v>
      </c>
      <c r="P66" s="189"/>
      <c r="Q66" s="190"/>
      <c r="R66" s="190"/>
      <c r="S66" s="191"/>
      <c r="T66" s="212">
        <v>0</v>
      </c>
      <c r="U66" s="193"/>
      <c r="V66" s="213">
        <f t="shared" si="2"/>
        <v>0</v>
      </c>
      <c r="W66" s="78"/>
      <c r="X66" s="215"/>
      <c r="Y66" s="317">
        <v>0</v>
      </c>
      <c r="Z66" s="56">
        <f t="shared" si="3"/>
        <v>0</v>
      </c>
      <c r="AA66" s="168">
        <f t="shared" si="4"/>
        <v>0</v>
      </c>
      <c r="AB66" s="56">
        <f t="shared" si="5"/>
        <v>0</v>
      </c>
      <c r="AC66" s="55"/>
      <c r="AD66" s="250"/>
      <c r="AE66" s="250"/>
      <c r="AF66" s="254"/>
      <c r="AG66" s="254"/>
      <c r="AH66" s="254"/>
      <c r="AI66" s="254"/>
      <c r="AJ66" s="254"/>
      <c r="AK66" s="254"/>
      <c r="AL66" s="250"/>
      <c r="AM66" s="254"/>
      <c r="AN66" s="250"/>
      <c r="AO66" s="254"/>
      <c r="AP66" s="250"/>
    </row>
    <row r="67" spans="1:42" ht="12.75">
      <c r="A67" s="204" t="s">
        <v>23</v>
      </c>
      <c r="B67" s="8"/>
      <c r="C67" s="8"/>
      <c r="D67" s="8"/>
      <c r="E67" s="34"/>
      <c r="F67" s="212">
        <f t="shared" si="9"/>
        <v>0</v>
      </c>
      <c r="G67" s="193"/>
      <c r="H67" s="213">
        <f t="shared" si="0"/>
        <v>0</v>
      </c>
      <c r="I67" s="189"/>
      <c r="J67" s="190"/>
      <c r="K67" s="190"/>
      <c r="L67" s="191"/>
      <c r="M67" s="212">
        <f t="shared" si="10"/>
        <v>0</v>
      </c>
      <c r="N67" s="190"/>
      <c r="O67" s="213">
        <f t="shared" si="1"/>
        <v>0</v>
      </c>
      <c r="P67" s="189"/>
      <c r="Q67" s="190"/>
      <c r="R67" s="190"/>
      <c r="S67" s="191"/>
      <c r="T67" s="212">
        <v>0</v>
      </c>
      <c r="U67" s="193"/>
      <c r="V67" s="213">
        <f t="shared" si="2"/>
        <v>0</v>
      </c>
      <c r="W67" s="78"/>
      <c r="X67" s="215"/>
      <c r="Y67" s="317">
        <v>0</v>
      </c>
      <c r="Z67" s="56">
        <f t="shared" si="3"/>
        <v>0</v>
      </c>
      <c r="AA67" s="168">
        <f t="shared" si="4"/>
        <v>0</v>
      </c>
      <c r="AB67" s="56">
        <f t="shared" si="5"/>
        <v>0</v>
      </c>
      <c r="AC67" s="55"/>
      <c r="AD67" s="250"/>
      <c r="AE67" s="250"/>
      <c r="AF67" s="254"/>
      <c r="AG67" s="254"/>
      <c r="AH67" s="254"/>
      <c r="AI67" s="254"/>
      <c r="AJ67" s="254"/>
      <c r="AK67" s="254"/>
      <c r="AL67" s="250"/>
      <c r="AM67" s="254"/>
      <c r="AN67" s="250"/>
      <c r="AO67" s="254"/>
      <c r="AP67" s="250"/>
    </row>
    <row r="68" spans="1:52" ht="12.75">
      <c r="A68" s="204" t="s">
        <v>45</v>
      </c>
      <c r="B68" s="8"/>
      <c r="C68" s="8"/>
      <c r="D68" s="8"/>
      <c r="E68" s="34"/>
      <c r="F68" s="212">
        <f t="shared" si="9"/>
        <v>0</v>
      </c>
      <c r="G68" s="193"/>
      <c r="H68" s="213">
        <f t="shared" si="0"/>
        <v>0</v>
      </c>
      <c r="I68" s="189"/>
      <c r="J68" s="190"/>
      <c r="K68" s="190"/>
      <c r="L68" s="191"/>
      <c r="M68" s="212">
        <f t="shared" si="10"/>
        <v>0</v>
      </c>
      <c r="N68" s="190"/>
      <c r="O68" s="213">
        <f t="shared" si="1"/>
        <v>0</v>
      </c>
      <c r="P68" s="189"/>
      <c r="Q68" s="190"/>
      <c r="R68" s="190"/>
      <c r="S68" s="191"/>
      <c r="T68" s="212">
        <v>0</v>
      </c>
      <c r="U68" s="193"/>
      <c r="V68" s="213">
        <f t="shared" si="2"/>
        <v>0</v>
      </c>
      <c r="W68" s="78"/>
      <c r="X68" s="215"/>
      <c r="Y68" s="317">
        <v>0</v>
      </c>
      <c r="Z68" s="56">
        <f t="shared" si="3"/>
        <v>0</v>
      </c>
      <c r="AA68" s="168">
        <f t="shared" si="4"/>
        <v>0</v>
      </c>
      <c r="AB68" s="56">
        <f t="shared" si="5"/>
        <v>0</v>
      </c>
      <c r="AC68" s="55"/>
      <c r="AD68" s="250"/>
      <c r="AE68" s="250"/>
      <c r="AF68" s="254"/>
      <c r="AG68" s="254"/>
      <c r="AH68" s="254"/>
      <c r="AI68" s="254"/>
      <c r="AJ68" s="254"/>
      <c r="AK68" s="254"/>
      <c r="AL68" s="250"/>
      <c r="AM68" s="254"/>
      <c r="AN68" s="250"/>
      <c r="AO68" s="254"/>
      <c r="AP68" s="250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205" t="s">
        <v>19</v>
      </c>
      <c r="B69" s="8"/>
      <c r="C69" s="8"/>
      <c r="D69" s="8"/>
      <c r="E69" s="34"/>
      <c r="F69" s="212">
        <f t="shared" si="9"/>
        <v>0</v>
      </c>
      <c r="G69" s="193"/>
      <c r="H69" s="213">
        <f t="shared" si="0"/>
        <v>0</v>
      </c>
      <c r="I69" s="189"/>
      <c r="J69" s="190"/>
      <c r="K69" s="190"/>
      <c r="L69" s="191"/>
      <c r="M69" s="212">
        <f t="shared" si="10"/>
        <v>0</v>
      </c>
      <c r="N69" s="190"/>
      <c r="O69" s="213">
        <f t="shared" si="1"/>
        <v>0</v>
      </c>
      <c r="P69" s="189"/>
      <c r="Q69" s="190"/>
      <c r="R69" s="190"/>
      <c r="S69" s="191"/>
      <c r="T69" s="212">
        <v>0</v>
      </c>
      <c r="U69" s="193"/>
      <c r="V69" s="213">
        <f t="shared" si="2"/>
        <v>0</v>
      </c>
      <c r="W69" s="78"/>
      <c r="X69" s="215"/>
      <c r="Y69" s="317">
        <v>0</v>
      </c>
      <c r="Z69" s="56">
        <f t="shared" si="3"/>
        <v>0</v>
      </c>
      <c r="AA69" s="168">
        <f t="shared" si="4"/>
        <v>0</v>
      </c>
      <c r="AB69" s="56">
        <f t="shared" si="5"/>
        <v>0</v>
      </c>
      <c r="AC69" s="55"/>
      <c r="AD69" s="250"/>
      <c r="AE69" s="250"/>
      <c r="AF69" s="254"/>
      <c r="AG69" s="254"/>
      <c r="AH69" s="254"/>
      <c r="AI69" s="254"/>
      <c r="AJ69" s="254"/>
      <c r="AK69" s="254"/>
      <c r="AL69" s="250"/>
      <c r="AM69" s="254"/>
      <c r="AN69" s="250"/>
      <c r="AO69" s="254"/>
      <c r="AP69" s="250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206" t="s">
        <v>97</v>
      </c>
      <c r="B70" s="8"/>
      <c r="C70" s="8"/>
      <c r="D70" s="8"/>
      <c r="E70" s="34"/>
      <c r="F70" s="212"/>
      <c r="G70" s="193"/>
      <c r="H70" s="213">
        <f t="shared" si="0"/>
        <v>0</v>
      </c>
      <c r="I70" s="189"/>
      <c r="J70" s="190"/>
      <c r="K70" s="190"/>
      <c r="L70" s="191"/>
      <c r="M70" s="212">
        <v>0</v>
      </c>
      <c r="N70" s="190"/>
      <c r="O70" s="213">
        <f t="shared" si="1"/>
        <v>0</v>
      </c>
      <c r="P70" s="189"/>
      <c r="Q70" s="190"/>
      <c r="R70" s="190"/>
      <c r="S70" s="191"/>
      <c r="T70" s="212">
        <v>0</v>
      </c>
      <c r="U70" s="193"/>
      <c r="V70" s="213">
        <f t="shared" si="2"/>
        <v>0</v>
      </c>
      <c r="W70" s="78"/>
      <c r="X70" s="215"/>
      <c r="Y70" s="318"/>
      <c r="Z70" s="56"/>
      <c r="AA70" s="168"/>
      <c r="AB70" s="56">
        <f t="shared" si="5"/>
        <v>0</v>
      </c>
      <c r="AC70" s="55"/>
      <c r="AD70" s="250"/>
      <c r="AE70" s="250"/>
      <c r="AF70" s="254"/>
      <c r="AG70" s="254"/>
      <c r="AH70" s="254"/>
      <c r="AI70" s="254"/>
      <c r="AJ70" s="254"/>
      <c r="AK70" s="254"/>
      <c r="AL70" s="250"/>
      <c r="AM70" s="254"/>
      <c r="AN70" s="250"/>
      <c r="AO70" s="254"/>
      <c r="AP70" s="250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thickBot="1">
      <c r="A71" s="206" t="s">
        <v>98</v>
      </c>
      <c r="B71" s="8"/>
      <c r="C71" s="8"/>
      <c r="D71" s="8"/>
      <c r="E71" s="34"/>
      <c r="F71" s="214"/>
      <c r="G71" s="207"/>
      <c r="H71" s="208">
        <f>G71-F71</f>
        <v>0</v>
      </c>
      <c r="I71" s="189"/>
      <c r="J71" s="190"/>
      <c r="K71" s="190"/>
      <c r="L71" s="191"/>
      <c r="M71" s="214">
        <v>0</v>
      </c>
      <c r="N71" s="200"/>
      <c r="O71" s="208">
        <f>N71-M71</f>
        <v>0</v>
      </c>
      <c r="P71" s="189"/>
      <c r="Q71" s="190"/>
      <c r="R71" s="190"/>
      <c r="S71" s="191"/>
      <c r="T71" s="214">
        <v>0</v>
      </c>
      <c r="U71" s="207"/>
      <c r="V71" s="208">
        <f>U71-T71</f>
        <v>0</v>
      </c>
      <c r="W71" s="78"/>
      <c r="X71" s="215"/>
      <c r="Y71" s="319"/>
      <c r="Z71" s="123"/>
      <c r="AA71" s="169"/>
      <c r="AB71" s="123">
        <f>AA71-Z71</f>
        <v>0</v>
      </c>
      <c r="AC71" s="65"/>
      <c r="AD71" s="250"/>
      <c r="AE71" s="250"/>
      <c r="AF71" s="254"/>
      <c r="AG71" s="254"/>
      <c r="AH71" s="254"/>
      <c r="AI71" s="254"/>
      <c r="AJ71" s="254"/>
      <c r="AK71" s="254"/>
      <c r="AL71" s="250"/>
      <c r="AM71" s="254"/>
      <c r="AN71" s="250"/>
      <c r="AO71" s="254"/>
      <c r="AP71" s="250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thickBot="1">
      <c r="A72" s="108" t="s">
        <v>14</v>
      </c>
      <c r="B72" s="33">
        <f aca="true" t="shared" si="11" ref="B72:S72">SUM(B6:B69)</f>
        <v>7791.666666666667</v>
      </c>
      <c r="C72" s="33">
        <f t="shared" si="11"/>
        <v>7555.996666666667</v>
      </c>
      <c r="D72" s="33">
        <f t="shared" si="11"/>
        <v>7356.996666666667</v>
      </c>
      <c r="E72" s="33">
        <f t="shared" si="11"/>
        <v>7829.666666666667</v>
      </c>
      <c r="F72" s="209">
        <f>SUM(F6:F71)</f>
        <v>34786</v>
      </c>
      <c r="G72" s="209">
        <f>SUM(G6:G71)</f>
        <v>34577</v>
      </c>
      <c r="H72" s="209">
        <f>SUM(H6:H71)</f>
        <v>-209</v>
      </c>
      <c r="I72" s="207">
        <f t="shared" si="11"/>
        <v>9636.67</v>
      </c>
      <c r="J72" s="207">
        <f t="shared" si="11"/>
        <v>9731</v>
      </c>
      <c r="K72" s="207">
        <f t="shared" si="11"/>
        <v>9294</v>
      </c>
      <c r="L72" s="207">
        <f t="shared" si="11"/>
        <v>10137.67</v>
      </c>
      <c r="M72" s="209">
        <f>SUM(M6:M71)</f>
        <v>39597</v>
      </c>
      <c r="N72" s="209">
        <f>SUM(N6:N71)</f>
        <v>39288</v>
      </c>
      <c r="O72" s="209">
        <f>SUM(O6:O71)</f>
        <v>-309</v>
      </c>
      <c r="P72" s="207">
        <f t="shared" si="11"/>
        <v>11062.67</v>
      </c>
      <c r="Q72" s="207">
        <f t="shared" si="11"/>
        <v>12531</v>
      </c>
      <c r="R72" s="207">
        <f t="shared" si="11"/>
        <v>12181</v>
      </c>
      <c r="S72" s="207">
        <f t="shared" si="11"/>
        <v>13124.67</v>
      </c>
      <c r="T72" s="209">
        <f>SUM(T6:T71)</f>
        <v>44253</v>
      </c>
      <c r="U72" s="209">
        <f>SUM(U6:U71)</f>
        <v>43995</v>
      </c>
      <c r="V72" s="209">
        <f>SUM(V6:V71)</f>
        <v>-258</v>
      </c>
      <c r="W72" s="207">
        <f>SUM(W6:W69)</f>
        <v>0</v>
      </c>
      <c r="X72" s="207">
        <f>SUM(X6:X69)</f>
        <v>2489</v>
      </c>
      <c r="Y72" s="320">
        <f>SUM(Y6:Y71)</f>
        <v>118636</v>
      </c>
      <c r="Z72" s="324">
        <f>SUM(Z6:Z71)</f>
        <v>118636</v>
      </c>
      <c r="AA72" s="209">
        <f>SUM(AA6:AA71)</f>
        <v>117860</v>
      </c>
      <c r="AB72" s="209">
        <f>SUM(AB6:AB71)</f>
        <v>-776</v>
      </c>
      <c r="AC72" s="325">
        <f t="shared" si="6"/>
        <v>99.3</v>
      </c>
      <c r="AD72" s="253"/>
      <c r="AE72" s="253"/>
      <c r="AF72" s="253"/>
      <c r="AG72" s="250"/>
      <c r="AH72" s="250"/>
      <c r="AI72" s="250"/>
      <c r="AJ72" s="253"/>
      <c r="AK72" s="253"/>
      <c r="AL72" s="253"/>
      <c r="AM72" s="253"/>
      <c r="AN72" s="250"/>
      <c r="AO72" s="254"/>
      <c r="AP72" s="250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30:52" ht="12.75">
      <c r="AD73" s="50">
        <f>AD72+AE72+AF72</f>
        <v>0</v>
      </c>
      <c r="AG73" s="1"/>
      <c r="AH73" s="1"/>
      <c r="AI73" s="1"/>
      <c r="AJ73" s="4">
        <f>AJ72+AK72+AL72</f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ht="12.75">
      <c r="F74" s="50">
        <f>F72+M72+T72</f>
        <v>118636</v>
      </c>
    </row>
  </sheetData>
  <sheetProtection/>
  <mergeCells count="7">
    <mergeCell ref="AD3:AF3"/>
    <mergeCell ref="W2:X2"/>
    <mergeCell ref="A2:A5"/>
    <mergeCell ref="B3:X3"/>
    <mergeCell ref="B2:H2"/>
    <mergeCell ref="I2:O2"/>
    <mergeCell ref="P2:V2"/>
  </mergeCells>
  <printOptions/>
  <pageMargins left="0" right="0" top="0" bottom="0" header="0" footer="0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P77"/>
  <sheetViews>
    <sheetView zoomScale="90" zoomScaleNormal="90" zoomScalePageLayoutView="0" workbookViewId="0" topLeftCell="A1">
      <pane xSplit="5" topLeftCell="F1" activePane="topRight" state="frozen"/>
      <selection pane="topLeft" activeCell="A1" sqref="A1"/>
      <selection pane="topRight" activeCell="AD4" sqref="AD4:AF5"/>
    </sheetView>
  </sheetViews>
  <sheetFormatPr defaultColWidth="9.00390625" defaultRowHeight="12.75"/>
  <cols>
    <col min="1" max="1" width="50.00390625" style="0" customWidth="1"/>
    <col min="2" max="5" width="9.25390625" style="0" hidden="1" customWidth="1"/>
    <col min="6" max="7" width="7.125" style="0" bestFit="1" customWidth="1"/>
    <col min="8" max="8" width="6.625" style="0" customWidth="1"/>
    <col min="9" max="12" width="9.25390625" style="0" hidden="1" customWidth="1"/>
    <col min="13" max="14" width="7.125" style="0" bestFit="1" customWidth="1"/>
    <col min="15" max="15" width="6.625" style="0" customWidth="1"/>
    <col min="16" max="19" width="9.25390625" style="0" hidden="1" customWidth="1"/>
    <col min="20" max="20" width="8.125" style="0" customWidth="1"/>
    <col min="21" max="21" width="7.125" style="0" bestFit="1" customWidth="1"/>
    <col min="22" max="22" width="6.625" style="0" customWidth="1"/>
    <col min="23" max="27" width="8.125" style="0" hidden="1" customWidth="1"/>
    <col min="28" max="28" width="6.25390625" style="0" hidden="1" customWidth="1"/>
    <col min="29" max="29" width="7.75390625" style="0" hidden="1" customWidth="1"/>
    <col min="30" max="30" width="9.75390625" style="0" customWidth="1"/>
    <col min="31" max="31" width="8.25390625" style="0" customWidth="1"/>
    <col min="32" max="32" width="6.875" style="0" customWidth="1"/>
    <col min="33" max="33" width="7.00390625" style="0" bestFit="1" customWidth="1"/>
    <col min="34" max="34" width="8.75390625" style="0" customWidth="1"/>
    <col min="36" max="36" width="9.375" style="0" customWidth="1"/>
    <col min="37" max="37" width="10.625" style="0" customWidth="1"/>
    <col min="39" max="39" width="9.75390625" style="0" customWidth="1"/>
    <col min="40" max="40" width="10.625" style="0" customWidth="1"/>
    <col min="42" max="42" width="8.00390625" style="0" customWidth="1"/>
    <col min="43" max="43" width="8.875" style="0" customWidth="1"/>
    <col min="44" max="16384" width="44.375" style="0" customWidth="1"/>
  </cols>
  <sheetData>
    <row r="1" spans="35:42" ht="13.5" thickBot="1">
      <c r="AI1" s="250"/>
      <c r="AJ1" s="250"/>
      <c r="AK1" s="250"/>
      <c r="AL1" s="250"/>
      <c r="AM1" s="250"/>
      <c r="AN1" s="250"/>
      <c r="AO1" s="250"/>
      <c r="AP1" s="250"/>
    </row>
    <row r="2" spans="1:42" ht="66" customHeight="1">
      <c r="A2" s="333" t="s">
        <v>0</v>
      </c>
      <c r="B2" s="338" t="s">
        <v>1</v>
      </c>
      <c r="C2" s="330"/>
      <c r="D2" s="330"/>
      <c r="E2" s="330"/>
      <c r="F2" s="330"/>
      <c r="G2" s="330"/>
      <c r="H2" s="330"/>
      <c r="I2" s="330" t="s">
        <v>2</v>
      </c>
      <c r="J2" s="330"/>
      <c r="K2" s="330"/>
      <c r="L2" s="330"/>
      <c r="M2" s="330"/>
      <c r="N2" s="330"/>
      <c r="O2" s="330"/>
      <c r="P2" s="330" t="s">
        <v>3</v>
      </c>
      <c r="Q2" s="330"/>
      <c r="R2" s="330"/>
      <c r="S2" s="330"/>
      <c r="T2" s="330"/>
      <c r="U2" s="330"/>
      <c r="V2" s="330"/>
      <c r="W2" s="330" t="s">
        <v>14</v>
      </c>
      <c r="X2" s="330"/>
      <c r="Y2" s="330"/>
      <c r="Z2" s="330"/>
      <c r="AA2" s="81"/>
      <c r="AB2" s="342" t="s">
        <v>90</v>
      </c>
      <c r="AC2" s="342"/>
      <c r="AD2" s="263"/>
      <c r="AE2" s="96"/>
      <c r="AF2" s="96"/>
      <c r="AG2" s="96"/>
      <c r="AH2" s="54"/>
      <c r="AI2" s="251"/>
      <c r="AJ2" s="251"/>
      <c r="AK2" s="251"/>
      <c r="AL2" s="250"/>
      <c r="AM2" s="250"/>
      <c r="AN2" s="250"/>
      <c r="AO2" s="250"/>
      <c r="AP2" s="250"/>
    </row>
    <row r="3" spans="1:42" ht="13.5" thickBot="1">
      <c r="A3" s="334"/>
      <c r="B3" s="344" t="s">
        <v>8</v>
      </c>
      <c r="C3" s="345"/>
      <c r="D3" s="345"/>
      <c r="E3" s="345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 t="s">
        <v>29</v>
      </c>
      <c r="X3" s="347"/>
      <c r="Y3" s="347"/>
      <c r="Z3" s="347"/>
      <c r="AA3" s="231"/>
      <c r="AB3" s="229"/>
      <c r="AC3" s="229"/>
      <c r="AD3" s="229"/>
      <c r="AE3" s="229"/>
      <c r="AF3" s="229"/>
      <c r="AG3" s="229"/>
      <c r="AH3" s="264"/>
      <c r="AI3" s="331"/>
      <c r="AJ3" s="331"/>
      <c r="AK3" s="331"/>
      <c r="AL3" s="250"/>
      <c r="AM3" s="250"/>
      <c r="AN3" s="250"/>
      <c r="AO3" s="250"/>
      <c r="AP3" s="250"/>
    </row>
    <row r="4" spans="1:42" ht="51">
      <c r="A4" s="334"/>
      <c r="B4" s="20" t="s">
        <v>4</v>
      </c>
      <c r="C4" s="8" t="s">
        <v>5</v>
      </c>
      <c r="D4" s="8" t="s">
        <v>6</v>
      </c>
      <c r="E4" s="34" t="s">
        <v>7</v>
      </c>
      <c r="F4" s="51" t="s">
        <v>91</v>
      </c>
      <c r="G4" s="81" t="s">
        <v>91</v>
      </c>
      <c r="H4" s="125" t="s">
        <v>94</v>
      </c>
      <c r="I4" s="230" t="s">
        <v>4</v>
      </c>
      <c r="J4" s="28" t="s">
        <v>5</v>
      </c>
      <c r="K4" s="28" t="s">
        <v>6</v>
      </c>
      <c r="L4" s="46" t="s">
        <v>7</v>
      </c>
      <c r="M4" s="51" t="s">
        <v>91</v>
      </c>
      <c r="N4" s="81" t="s">
        <v>91</v>
      </c>
      <c r="O4" s="125" t="s">
        <v>94</v>
      </c>
      <c r="P4" s="230" t="s">
        <v>4</v>
      </c>
      <c r="Q4" s="28" t="s">
        <v>5</v>
      </c>
      <c r="R4" s="28" t="s">
        <v>6</v>
      </c>
      <c r="S4" s="46" t="s">
        <v>7</v>
      </c>
      <c r="T4" s="51" t="s">
        <v>91</v>
      </c>
      <c r="U4" s="81" t="s">
        <v>91</v>
      </c>
      <c r="V4" s="125" t="s">
        <v>94</v>
      </c>
      <c r="W4" s="230" t="s">
        <v>24</v>
      </c>
      <c r="X4" s="28" t="s">
        <v>25</v>
      </c>
      <c r="Y4" s="28" t="s">
        <v>26</v>
      </c>
      <c r="Z4" s="28" t="s">
        <v>27</v>
      </c>
      <c r="AA4" s="242" t="s">
        <v>28</v>
      </c>
      <c r="AB4" s="81" t="s">
        <v>91</v>
      </c>
      <c r="AC4" s="243" t="s">
        <v>91</v>
      </c>
      <c r="AD4" s="249" t="s">
        <v>101</v>
      </c>
      <c r="AE4" s="230" t="s">
        <v>92</v>
      </c>
      <c r="AF4" s="129" t="s">
        <v>92</v>
      </c>
      <c r="AG4" s="124" t="s">
        <v>94</v>
      </c>
      <c r="AH4" s="54"/>
      <c r="AI4" s="252"/>
      <c r="AJ4" s="252"/>
      <c r="AK4" s="252"/>
      <c r="AL4" s="250"/>
      <c r="AM4" s="250"/>
      <c r="AN4" s="250"/>
      <c r="AO4" s="250"/>
      <c r="AP4" s="250"/>
    </row>
    <row r="5" spans="1:42" ht="51.75" thickBot="1">
      <c r="A5" s="334"/>
      <c r="B5" s="20" t="s">
        <v>15</v>
      </c>
      <c r="C5" s="8" t="s">
        <v>15</v>
      </c>
      <c r="D5" s="8" t="s">
        <v>15</v>
      </c>
      <c r="E5" s="34" t="s">
        <v>15</v>
      </c>
      <c r="F5" s="52" t="s">
        <v>88</v>
      </c>
      <c r="G5" s="131" t="s">
        <v>89</v>
      </c>
      <c r="H5" s="127" t="s">
        <v>95</v>
      </c>
      <c r="I5" s="30" t="s">
        <v>15</v>
      </c>
      <c r="J5" s="17" t="s">
        <v>15</v>
      </c>
      <c r="K5" s="17" t="s">
        <v>15</v>
      </c>
      <c r="L5" s="26" t="s">
        <v>15</v>
      </c>
      <c r="M5" s="52" t="s">
        <v>88</v>
      </c>
      <c r="N5" s="131" t="s">
        <v>89</v>
      </c>
      <c r="O5" s="127" t="s">
        <v>95</v>
      </c>
      <c r="P5" s="30" t="s">
        <v>15</v>
      </c>
      <c r="Q5" s="17" t="s">
        <v>15</v>
      </c>
      <c r="R5" s="17" t="s">
        <v>15</v>
      </c>
      <c r="S5" s="26" t="s">
        <v>15</v>
      </c>
      <c r="T5" s="52" t="s">
        <v>88</v>
      </c>
      <c r="U5" s="131" t="s">
        <v>89</v>
      </c>
      <c r="V5" s="127" t="s">
        <v>95</v>
      </c>
      <c r="W5" s="30" t="s">
        <v>15</v>
      </c>
      <c r="X5" s="17" t="s">
        <v>15</v>
      </c>
      <c r="Y5" s="17" t="s">
        <v>15</v>
      </c>
      <c r="Z5" s="17" t="s">
        <v>15</v>
      </c>
      <c r="AA5" s="244" t="s">
        <v>15</v>
      </c>
      <c r="AB5" s="131" t="s">
        <v>88</v>
      </c>
      <c r="AC5" s="245" t="s">
        <v>89</v>
      </c>
      <c r="AD5" s="248" t="s">
        <v>104</v>
      </c>
      <c r="AE5" s="246" t="s">
        <v>102</v>
      </c>
      <c r="AF5" s="247" t="s">
        <v>103</v>
      </c>
      <c r="AG5" s="126" t="s">
        <v>95</v>
      </c>
      <c r="AH5" s="18" t="s">
        <v>96</v>
      </c>
      <c r="AI5" s="252"/>
      <c r="AJ5" s="252"/>
      <c r="AK5" s="252"/>
      <c r="AL5" s="250"/>
      <c r="AM5" s="250"/>
      <c r="AN5" s="250"/>
      <c r="AO5" s="250"/>
      <c r="AP5" s="250"/>
    </row>
    <row r="6" spans="1:42" ht="25.5">
      <c r="A6" s="255" t="s">
        <v>41</v>
      </c>
      <c r="B6" s="20"/>
      <c r="C6" s="8"/>
      <c r="D6" s="8"/>
      <c r="E6" s="34"/>
      <c r="F6" s="232">
        <v>350</v>
      </c>
      <c r="G6" s="233">
        <v>341</v>
      </c>
      <c r="H6" s="234">
        <f>G6-F6</f>
        <v>-9</v>
      </c>
      <c r="I6" s="19"/>
      <c r="J6" s="16"/>
      <c r="K6" s="16"/>
      <c r="L6" s="235"/>
      <c r="M6" s="232">
        <v>250</v>
      </c>
      <c r="N6" s="233">
        <v>226</v>
      </c>
      <c r="O6" s="234">
        <f>N6-M6</f>
        <v>-24</v>
      </c>
      <c r="P6" s="19"/>
      <c r="Q6" s="16"/>
      <c r="R6" s="16"/>
      <c r="S6" s="235"/>
      <c r="T6" s="232">
        <v>400</v>
      </c>
      <c r="U6" s="233">
        <v>348</v>
      </c>
      <c r="V6" s="234">
        <f>U6-T6</f>
        <v>-52</v>
      </c>
      <c r="W6" s="14">
        <f aca="true" t="shared" si="0" ref="W6:W37">B6+I6+P6</f>
        <v>0</v>
      </c>
      <c r="X6" s="15">
        <v>63</v>
      </c>
      <c r="Y6" s="15">
        <v>393</v>
      </c>
      <c r="Z6" s="15">
        <f aca="true" t="shared" si="1" ref="Z6:Z37">AA6-Y6-X6-W6</f>
        <v>477</v>
      </c>
      <c r="AA6" s="236">
        <v>933</v>
      </c>
      <c r="AB6" s="237"/>
      <c r="AC6" s="238">
        <v>11</v>
      </c>
      <c r="AD6" s="239">
        <v>1000</v>
      </c>
      <c r="AE6" s="240">
        <f>F6+M6+T6</f>
        <v>1000</v>
      </c>
      <c r="AF6" s="241">
        <f>G6+N6+U6</f>
        <v>915</v>
      </c>
      <c r="AG6" s="240">
        <f>AF6-AE6</f>
        <v>-85</v>
      </c>
      <c r="AH6" s="241">
        <f>ROUND(AF6/AE6*100,1)</f>
        <v>91.5</v>
      </c>
      <c r="AI6" s="250"/>
      <c r="AJ6" s="250"/>
      <c r="AK6" s="250"/>
      <c r="AL6" s="250"/>
      <c r="AM6" s="250"/>
      <c r="AN6" s="250"/>
      <c r="AO6" s="250"/>
      <c r="AP6" s="250"/>
    </row>
    <row r="7" spans="1:42" ht="25.5">
      <c r="A7" s="256" t="s">
        <v>49</v>
      </c>
      <c r="B7" s="20"/>
      <c r="C7" s="8"/>
      <c r="D7" s="8"/>
      <c r="E7" s="34"/>
      <c r="F7" s="223"/>
      <c r="G7" s="217"/>
      <c r="H7" s="224">
        <f aca="true" t="shared" si="2" ref="H7:H69">G7-F7</f>
        <v>0</v>
      </c>
      <c r="I7" s="11"/>
      <c r="J7" s="8"/>
      <c r="K7" s="8"/>
      <c r="L7" s="34"/>
      <c r="M7" s="223"/>
      <c r="N7" s="217"/>
      <c r="O7" s="224">
        <f aca="true" t="shared" si="3" ref="O7:O69">N7-M7</f>
        <v>0</v>
      </c>
      <c r="P7" s="11"/>
      <c r="Q7" s="8"/>
      <c r="R7" s="8"/>
      <c r="S7" s="34"/>
      <c r="T7" s="223">
        <v>0</v>
      </c>
      <c r="U7" s="217"/>
      <c r="V7" s="224">
        <f aca="true" t="shared" si="4" ref="V7:V69">U7-T7</f>
        <v>0</v>
      </c>
      <c r="W7" s="10">
        <f t="shared" si="0"/>
        <v>0</v>
      </c>
      <c r="X7" s="2">
        <f>C7+J7+Q7</f>
        <v>0</v>
      </c>
      <c r="Y7" s="2">
        <f>D7+K7+R7</f>
        <v>0</v>
      </c>
      <c r="Z7" s="2">
        <f t="shared" si="1"/>
        <v>0</v>
      </c>
      <c r="AA7" s="218">
        <v>0</v>
      </c>
      <c r="AB7" s="216"/>
      <c r="AC7" s="59"/>
      <c r="AD7" s="57">
        <v>0</v>
      </c>
      <c r="AE7" s="56">
        <f aca="true" t="shared" si="5" ref="AE7:AE69">F7+M7+T7</f>
        <v>0</v>
      </c>
      <c r="AF7" s="55">
        <f aca="true" t="shared" si="6" ref="AF7:AF69">G7+N7+U7</f>
        <v>0</v>
      </c>
      <c r="AG7" s="56">
        <f aca="true" t="shared" si="7" ref="AG7:AG69">AF7-AE7</f>
        <v>0</v>
      </c>
      <c r="AH7" s="55"/>
      <c r="AI7" s="250"/>
      <c r="AJ7" s="250"/>
      <c r="AK7" s="250"/>
      <c r="AL7" s="250"/>
      <c r="AM7" s="250"/>
      <c r="AN7" s="250"/>
      <c r="AO7" s="250"/>
      <c r="AP7" s="250"/>
    </row>
    <row r="8" spans="1:42" ht="25.5">
      <c r="A8" s="256" t="s">
        <v>50</v>
      </c>
      <c r="B8" s="21">
        <v>106</v>
      </c>
      <c r="C8" s="2">
        <v>101</v>
      </c>
      <c r="D8" s="2">
        <v>78</v>
      </c>
      <c r="E8" s="36">
        <v>102</v>
      </c>
      <c r="F8" s="225">
        <v>430</v>
      </c>
      <c r="G8" s="218">
        <v>400</v>
      </c>
      <c r="H8" s="224">
        <f t="shared" si="2"/>
        <v>-30</v>
      </c>
      <c r="I8" s="10">
        <v>52</v>
      </c>
      <c r="J8" s="2">
        <v>50</v>
      </c>
      <c r="K8" s="2">
        <v>39</v>
      </c>
      <c r="L8" s="36">
        <v>51</v>
      </c>
      <c r="M8" s="225">
        <v>300</v>
      </c>
      <c r="N8" s="218">
        <v>258</v>
      </c>
      <c r="O8" s="224">
        <f t="shared" si="3"/>
        <v>-42</v>
      </c>
      <c r="P8" s="10">
        <v>91</v>
      </c>
      <c r="Q8" s="2">
        <v>86</v>
      </c>
      <c r="R8" s="2">
        <v>68</v>
      </c>
      <c r="S8" s="36">
        <v>87</v>
      </c>
      <c r="T8" s="223">
        <v>350</v>
      </c>
      <c r="U8" s="218">
        <v>335</v>
      </c>
      <c r="V8" s="224">
        <f t="shared" si="4"/>
        <v>-15</v>
      </c>
      <c r="W8" s="10">
        <f t="shared" si="0"/>
        <v>249</v>
      </c>
      <c r="X8" s="2">
        <f>C8+J8+Q8</f>
        <v>237</v>
      </c>
      <c r="Y8" s="2">
        <f>D8+K8+R8</f>
        <v>185</v>
      </c>
      <c r="Z8" s="2">
        <f t="shared" si="1"/>
        <v>336</v>
      </c>
      <c r="AA8" s="218">
        <v>1007</v>
      </c>
      <c r="AB8" s="216"/>
      <c r="AC8" s="59">
        <v>11</v>
      </c>
      <c r="AD8" s="57">
        <v>1080</v>
      </c>
      <c r="AE8" s="56">
        <f t="shared" si="5"/>
        <v>1080</v>
      </c>
      <c r="AF8" s="55">
        <f t="shared" si="6"/>
        <v>993</v>
      </c>
      <c r="AG8" s="56">
        <f t="shared" si="7"/>
        <v>-87</v>
      </c>
      <c r="AH8" s="55">
        <f aca="true" t="shared" si="8" ref="AH8:AH68">ROUND(AF8/AE8*100,1)</f>
        <v>91.9</v>
      </c>
      <c r="AI8" s="250"/>
      <c r="AJ8" s="250"/>
      <c r="AK8" s="250"/>
      <c r="AL8" s="250"/>
      <c r="AM8" s="250"/>
      <c r="AN8" s="250"/>
      <c r="AO8" s="250"/>
      <c r="AP8" s="250"/>
    </row>
    <row r="9" spans="1:42" ht="12.75">
      <c r="A9" s="256" t="s">
        <v>51</v>
      </c>
      <c r="B9" s="21">
        <v>131</v>
      </c>
      <c r="C9" s="2">
        <v>134</v>
      </c>
      <c r="D9" s="2">
        <v>131</v>
      </c>
      <c r="E9" s="36">
        <v>172</v>
      </c>
      <c r="F9" s="225">
        <v>270</v>
      </c>
      <c r="G9" s="218">
        <v>269</v>
      </c>
      <c r="H9" s="224">
        <f t="shared" si="2"/>
        <v>-1</v>
      </c>
      <c r="I9" s="10">
        <v>81</v>
      </c>
      <c r="J9" s="2">
        <v>65</v>
      </c>
      <c r="K9" s="2">
        <v>60</v>
      </c>
      <c r="L9" s="36">
        <v>64</v>
      </c>
      <c r="M9" s="225">
        <v>170</v>
      </c>
      <c r="N9" s="218">
        <v>170</v>
      </c>
      <c r="O9" s="224">
        <f t="shared" si="3"/>
        <v>0</v>
      </c>
      <c r="P9" s="10">
        <v>149</v>
      </c>
      <c r="Q9" s="2">
        <v>227</v>
      </c>
      <c r="R9" s="2">
        <v>202</v>
      </c>
      <c r="S9" s="36">
        <v>290</v>
      </c>
      <c r="T9" s="223">
        <v>295</v>
      </c>
      <c r="U9" s="218">
        <v>291</v>
      </c>
      <c r="V9" s="224">
        <f t="shared" si="4"/>
        <v>-4</v>
      </c>
      <c r="W9" s="10">
        <f t="shared" si="0"/>
        <v>361</v>
      </c>
      <c r="X9" s="2">
        <v>363</v>
      </c>
      <c r="Y9" s="2">
        <v>0</v>
      </c>
      <c r="Z9" s="2">
        <f t="shared" si="1"/>
        <v>0</v>
      </c>
      <c r="AA9" s="218">
        <v>724</v>
      </c>
      <c r="AB9" s="216"/>
      <c r="AC9" s="59">
        <v>-6</v>
      </c>
      <c r="AD9" s="57">
        <v>735</v>
      </c>
      <c r="AE9" s="56">
        <f t="shared" si="5"/>
        <v>735</v>
      </c>
      <c r="AF9" s="55">
        <f t="shared" si="6"/>
        <v>730</v>
      </c>
      <c r="AG9" s="56">
        <f t="shared" si="7"/>
        <v>-5</v>
      </c>
      <c r="AH9" s="55">
        <f t="shared" si="8"/>
        <v>99.3</v>
      </c>
      <c r="AI9" s="250"/>
      <c r="AJ9" s="250"/>
      <c r="AK9" s="250"/>
      <c r="AL9" s="250"/>
      <c r="AM9" s="250"/>
      <c r="AN9" s="250"/>
      <c r="AO9" s="250"/>
      <c r="AP9" s="250"/>
    </row>
    <row r="10" spans="1:42" ht="12.75">
      <c r="A10" s="256" t="s">
        <v>52</v>
      </c>
      <c r="B10" s="21">
        <v>52</v>
      </c>
      <c r="C10" s="2">
        <v>51</v>
      </c>
      <c r="D10" s="2">
        <v>52</v>
      </c>
      <c r="E10" s="36">
        <v>52</v>
      </c>
      <c r="F10" s="225">
        <v>235</v>
      </c>
      <c r="G10" s="218">
        <v>231</v>
      </c>
      <c r="H10" s="224">
        <f t="shared" si="2"/>
        <v>-4</v>
      </c>
      <c r="I10" s="10">
        <v>29</v>
      </c>
      <c r="J10" s="2">
        <v>29</v>
      </c>
      <c r="K10" s="2">
        <v>29</v>
      </c>
      <c r="L10" s="36">
        <v>30</v>
      </c>
      <c r="M10" s="225">
        <v>125</v>
      </c>
      <c r="N10" s="218">
        <v>125</v>
      </c>
      <c r="O10" s="224">
        <f t="shared" si="3"/>
        <v>0</v>
      </c>
      <c r="P10" s="10">
        <v>51</v>
      </c>
      <c r="Q10" s="2">
        <v>51</v>
      </c>
      <c r="R10" s="2">
        <v>52</v>
      </c>
      <c r="S10" s="36">
        <v>52</v>
      </c>
      <c r="T10" s="223">
        <v>155</v>
      </c>
      <c r="U10" s="218">
        <v>153</v>
      </c>
      <c r="V10" s="224">
        <f t="shared" si="4"/>
        <v>-2</v>
      </c>
      <c r="W10" s="10">
        <f t="shared" si="0"/>
        <v>132</v>
      </c>
      <c r="X10" s="2">
        <f aca="true" t="shared" si="9" ref="X10:X32">C10+J10+Q10</f>
        <v>131</v>
      </c>
      <c r="Y10" s="2">
        <f aca="true" t="shared" si="10" ref="Y10:Y32">D10+K10+R10</f>
        <v>133</v>
      </c>
      <c r="Z10" s="2">
        <f t="shared" si="1"/>
        <v>134</v>
      </c>
      <c r="AA10" s="218">
        <v>530</v>
      </c>
      <c r="AB10" s="216"/>
      <c r="AC10" s="59">
        <v>2</v>
      </c>
      <c r="AD10" s="57">
        <v>515</v>
      </c>
      <c r="AE10" s="56">
        <f t="shared" si="5"/>
        <v>515</v>
      </c>
      <c r="AF10" s="55">
        <f t="shared" si="6"/>
        <v>509</v>
      </c>
      <c r="AG10" s="56">
        <f t="shared" si="7"/>
        <v>-6</v>
      </c>
      <c r="AH10" s="55">
        <f t="shared" si="8"/>
        <v>98.8</v>
      </c>
      <c r="AI10" s="250"/>
      <c r="AJ10" s="250"/>
      <c r="AK10" s="250"/>
      <c r="AL10" s="250"/>
      <c r="AM10" s="250"/>
      <c r="AN10" s="250"/>
      <c r="AO10" s="250"/>
      <c r="AP10" s="250"/>
    </row>
    <row r="11" spans="1:42" ht="12.75">
      <c r="A11" s="256" t="s">
        <v>53</v>
      </c>
      <c r="B11" s="21">
        <v>215</v>
      </c>
      <c r="C11" s="2">
        <v>215</v>
      </c>
      <c r="D11" s="2">
        <v>215</v>
      </c>
      <c r="E11" s="36">
        <v>215</v>
      </c>
      <c r="F11" s="225">
        <v>1070</v>
      </c>
      <c r="G11" s="218">
        <v>1066</v>
      </c>
      <c r="H11" s="224">
        <f t="shared" si="2"/>
        <v>-4</v>
      </c>
      <c r="I11" s="10">
        <v>150</v>
      </c>
      <c r="J11" s="2">
        <v>150</v>
      </c>
      <c r="K11" s="2">
        <v>150</v>
      </c>
      <c r="L11" s="36">
        <v>150</v>
      </c>
      <c r="M11" s="225">
        <v>800</v>
      </c>
      <c r="N11" s="218">
        <v>798</v>
      </c>
      <c r="O11" s="224">
        <f t="shared" si="3"/>
        <v>-2</v>
      </c>
      <c r="P11" s="10">
        <v>236</v>
      </c>
      <c r="Q11" s="2">
        <v>236</v>
      </c>
      <c r="R11" s="2">
        <v>236</v>
      </c>
      <c r="S11" s="36">
        <v>236</v>
      </c>
      <c r="T11" s="223">
        <v>860</v>
      </c>
      <c r="U11" s="218">
        <v>860</v>
      </c>
      <c r="V11" s="224">
        <f t="shared" si="4"/>
        <v>0</v>
      </c>
      <c r="W11" s="10">
        <f t="shared" si="0"/>
        <v>601</v>
      </c>
      <c r="X11" s="2">
        <f t="shared" si="9"/>
        <v>601</v>
      </c>
      <c r="Y11" s="2">
        <f t="shared" si="10"/>
        <v>601</v>
      </c>
      <c r="Z11" s="2">
        <f t="shared" si="1"/>
        <v>671</v>
      </c>
      <c r="AA11" s="218">
        <v>2474</v>
      </c>
      <c r="AB11" s="216"/>
      <c r="AC11" s="59">
        <v>19</v>
      </c>
      <c r="AD11" s="57">
        <v>2730</v>
      </c>
      <c r="AE11" s="56">
        <f t="shared" si="5"/>
        <v>2730</v>
      </c>
      <c r="AF11" s="55">
        <f t="shared" si="6"/>
        <v>2724</v>
      </c>
      <c r="AG11" s="56">
        <f t="shared" si="7"/>
        <v>-6</v>
      </c>
      <c r="AH11" s="55">
        <f t="shared" si="8"/>
        <v>99.8</v>
      </c>
      <c r="AI11" s="250"/>
      <c r="AJ11" s="250"/>
      <c r="AK11" s="250"/>
      <c r="AL11" s="250"/>
      <c r="AM11" s="250"/>
      <c r="AN11" s="250"/>
      <c r="AO11" s="250"/>
      <c r="AP11" s="250"/>
    </row>
    <row r="12" spans="1:42" ht="12.75">
      <c r="A12" s="256" t="s">
        <v>54</v>
      </c>
      <c r="B12" s="21">
        <v>460</v>
      </c>
      <c r="C12" s="2">
        <v>394</v>
      </c>
      <c r="D12" s="2">
        <v>394</v>
      </c>
      <c r="E12" s="36">
        <v>394</v>
      </c>
      <c r="F12" s="225">
        <v>2100</v>
      </c>
      <c r="G12" s="218">
        <v>2067</v>
      </c>
      <c r="H12" s="224">
        <f t="shared" si="2"/>
        <v>-33</v>
      </c>
      <c r="I12" s="10">
        <v>306</v>
      </c>
      <c r="J12" s="2">
        <v>302</v>
      </c>
      <c r="K12" s="2">
        <v>302</v>
      </c>
      <c r="L12" s="36">
        <v>301</v>
      </c>
      <c r="M12" s="225">
        <v>1700</v>
      </c>
      <c r="N12" s="218">
        <v>1633</v>
      </c>
      <c r="O12" s="224">
        <f t="shared" si="3"/>
        <v>-67</v>
      </c>
      <c r="P12" s="10">
        <v>413</v>
      </c>
      <c r="Q12" s="2">
        <v>551</v>
      </c>
      <c r="R12" s="2">
        <v>551</v>
      </c>
      <c r="S12" s="36">
        <v>550</v>
      </c>
      <c r="T12" s="223">
        <v>1800</v>
      </c>
      <c r="U12" s="218">
        <v>1793</v>
      </c>
      <c r="V12" s="224">
        <f t="shared" si="4"/>
        <v>-7</v>
      </c>
      <c r="W12" s="10">
        <f t="shared" si="0"/>
        <v>1179</v>
      </c>
      <c r="X12" s="2">
        <f t="shared" si="9"/>
        <v>1247</v>
      </c>
      <c r="Y12" s="2">
        <f t="shared" si="10"/>
        <v>1247</v>
      </c>
      <c r="Z12" s="2">
        <f t="shared" si="1"/>
        <v>1425</v>
      </c>
      <c r="AA12" s="218">
        <v>5098</v>
      </c>
      <c r="AB12" s="216"/>
      <c r="AC12" s="59">
        <v>41</v>
      </c>
      <c r="AD12" s="57">
        <v>5600</v>
      </c>
      <c r="AE12" s="56">
        <f t="shared" si="5"/>
        <v>5600</v>
      </c>
      <c r="AF12" s="55">
        <f t="shared" si="6"/>
        <v>5493</v>
      </c>
      <c r="AG12" s="56">
        <f t="shared" si="7"/>
        <v>-107</v>
      </c>
      <c r="AH12" s="55">
        <f t="shared" si="8"/>
        <v>98.1</v>
      </c>
      <c r="AI12" s="250"/>
      <c r="AJ12" s="250"/>
      <c r="AK12" s="250"/>
      <c r="AL12" s="250"/>
      <c r="AM12" s="250"/>
      <c r="AN12" s="250"/>
      <c r="AO12" s="250"/>
      <c r="AP12" s="250"/>
    </row>
    <row r="13" spans="1:42" ht="12.75">
      <c r="A13" s="256" t="s">
        <v>55</v>
      </c>
      <c r="B13" s="22">
        <v>246</v>
      </c>
      <c r="C13" s="3">
        <v>249</v>
      </c>
      <c r="D13" s="3">
        <v>259</v>
      </c>
      <c r="E13" s="47">
        <v>283</v>
      </c>
      <c r="F13" s="225">
        <v>1150</v>
      </c>
      <c r="G13" s="219">
        <v>1122</v>
      </c>
      <c r="H13" s="224">
        <f t="shared" si="2"/>
        <v>-28</v>
      </c>
      <c r="I13" s="12">
        <v>118</v>
      </c>
      <c r="J13" s="3">
        <v>119</v>
      </c>
      <c r="K13" s="3">
        <v>122</v>
      </c>
      <c r="L13" s="47">
        <v>126</v>
      </c>
      <c r="M13" s="225">
        <v>650</v>
      </c>
      <c r="N13" s="219">
        <v>616</v>
      </c>
      <c r="O13" s="224">
        <f t="shared" si="3"/>
        <v>-34</v>
      </c>
      <c r="P13" s="12">
        <v>296</v>
      </c>
      <c r="Q13" s="3">
        <v>300</v>
      </c>
      <c r="R13" s="3">
        <v>312</v>
      </c>
      <c r="S13" s="47">
        <v>340</v>
      </c>
      <c r="T13" s="223">
        <v>1050</v>
      </c>
      <c r="U13" s="219">
        <v>1011</v>
      </c>
      <c r="V13" s="224">
        <f t="shared" si="4"/>
        <v>-39</v>
      </c>
      <c r="W13" s="10">
        <f t="shared" si="0"/>
        <v>660</v>
      </c>
      <c r="X13" s="2">
        <f t="shared" si="9"/>
        <v>668</v>
      </c>
      <c r="Y13" s="2">
        <f t="shared" si="10"/>
        <v>693</v>
      </c>
      <c r="Z13" s="2">
        <f t="shared" si="1"/>
        <v>1076</v>
      </c>
      <c r="AA13" s="218">
        <v>3097</v>
      </c>
      <c r="AB13" s="216"/>
      <c r="AC13" s="59">
        <v>15</v>
      </c>
      <c r="AD13" s="57">
        <v>2850</v>
      </c>
      <c r="AE13" s="56">
        <f t="shared" si="5"/>
        <v>2850</v>
      </c>
      <c r="AF13" s="55">
        <f t="shared" si="6"/>
        <v>2749</v>
      </c>
      <c r="AG13" s="56">
        <f t="shared" si="7"/>
        <v>-101</v>
      </c>
      <c r="AH13" s="55">
        <f t="shared" si="8"/>
        <v>96.5</v>
      </c>
      <c r="AI13" s="250"/>
      <c r="AJ13" s="250"/>
      <c r="AK13" s="250"/>
      <c r="AL13" s="250"/>
      <c r="AM13" s="250"/>
      <c r="AN13" s="250"/>
      <c r="AO13" s="250"/>
      <c r="AP13" s="250"/>
    </row>
    <row r="14" spans="1:42" ht="12.75">
      <c r="A14" s="256" t="s">
        <v>56</v>
      </c>
      <c r="B14" s="21">
        <v>50</v>
      </c>
      <c r="C14" s="2">
        <v>50</v>
      </c>
      <c r="D14" s="2">
        <v>50</v>
      </c>
      <c r="E14" s="36">
        <v>51</v>
      </c>
      <c r="F14" s="225">
        <v>180</v>
      </c>
      <c r="G14" s="218">
        <v>178</v>
      </c>
      <c r="H14" s="224">
        <f t="shared" si="2"/>
        <v>-2</v>
      </c>
      <c r="I14" s="10">
        <v>66</v>
      </c>
      <c r="J14" s="2">
        <v>67</v>
      </c>
      <c r="K14" s="2">
        <v>69</v>
      </c>
      <c r="L14" s="36">
        <v>69</v>
      </c>
      <c r="M14" s="225">
        <v>115</v>
      </c>
      <c r="N14" s="218">
        <v>113</v>
      </c>
      <c r="O14" s="224">
        <f t="shared" si="3"/>
        <v>-2</v>
      </c>
      <c r="P14" s="10">
        <v>33</v>
      </c>
      <c r="Q14" s="2">
        <v>33</v>
      </c>
      <c r="R14" s="2">
        <v>33</v>
      </c>
      <c r="S14" s="36">
        <v>34</v>
      </c>
      <c r="T14" s="223">
        <v>115</v>
      </c>
      <c r="U14" s="218">
        <v>114</v>
      </c>
      <c r="V14" s="224">
        <f t="shared" si="4"/>
        <v>-1</v>
      </c>
      <c r="W14" s="10">
        <f t="shared" si="0"/>
        <v>149</v>
      </c>
      <c r="X14" s="2">
        <f t="shared" si="9"/>
        <v>150</v>
      </c>
      <c r="Y14" s="2">
        <f t="shared" si="10"/>
        <v>152</v>
      </c>
      <c r="Z14" s="2">
        <f t="shared" si="1"/>
        <v>-65</v>
      </c>
      <c r="AA14" s="218">
        <v>386</v>
      </c>
      <c r="AB14" s="216"/>
      <c r="AC14" s="59">
        <v>5</v>
      </c>
      <c r="AD14" s="57">
        <v>410</v>
      </c>
      <c r="AE14" s="56">
        <f t="shared" si="5"/>
        <v>410</v>
      </c>
      <c r="AF14" s="55">
        <f t="shared" si="6"/>
        <v>405</v>
      </c>
      <c r="AG14" s="56">
        <f t="shared" si="7"/>
        <v>-5</v>
      </c>
      <c r="AH14" s="55">
        <f t="shared" si="8"/>
        <v>98.8</v>
      </c>
      <c r="AI14" s="250"/>
      <c r="AJ14" s="250"/>
      <c r="AK14" s="250"/>
      <c r="AL14" s="250"/>
      <c r="AM14" s="250"/>
      <c r="AN14" s="250"/>
      <c r="AO14" s="250"/>
      <c r="AP14" s="250"/>
    </row>
    <row r="15" spans="1:42" ht="12.75">
      <c r="A15" s="256" t="s">
        <v>57</v>
      </c>
      <c r="B15" s="21">
        <v>140</v>
      </c>
      <c r="C15" s="2">
        <v>150</v>
      </c>
      <c r="D15" s="2">
        <v>150</v>
      </c>
      <c r="E15" s="36">
        <v>200</v>
      </c>
      <c r="F15" s="225">
        <v>570</v>
      </c>
      <c r="G15" s="218">
        <v>566</v>
      </c>
      <c r="H15" s="224">
        <f t="shared" si="2"/>
        <v>-4</v>
      </c>
      <c r="I15" s="10">
        <v>0</v>
      </c>
      <c r="J15" s="2">
        <v>6</v>
      </c>
      <c r="K15" s="2">
        <v>6</v>
      </c>
      <c r="L15" s="36">
        <v>8</v>
      </c>
      <c r="M15" s="225">
        <v>5</v>
      </c>
      <c r="N15" s="218">
        <v>3</v>
      </c>
      <c r="O15" s="224">
        <f t="shared" si="3"/>
        <v>-2</v>
      </c>
      <c r="P15" s="10">
        <v>90</v>
      </c>
      <c r="Q15" s="2">
        <v>100</v>
      </c>
      <c r="R15" s="2">
        <v>100</v>
      </c>
      <c r="S15" s="36">
        <v>103</v>
      </c>
      <c r="T15" s="223">
        <v>315</v>
      </c>
      <c r="U15" s="218">
        <v>311</v>
      </c>
      <c r="V15" s="224">
        <f t="shared" si="4"/>
        <v>-4</v>
      </c>
      <c r="W15" s="10">
        <f t="shared" si="0"/>
        <v>230</v>
      </c>
      <c r="X15" s="2">
        <f t="shared" si="9"/>
        <v>256</v>
      </c>
      <c r="Y15" s="2">
        <f t="shared" si="10"/>
        <v>256</v>
      </c>
      <c r="Z15" s="2">
        <f t="shared" si="1"/>
        <v>208</v>
      </c>
      <c r="AA15" s="218">
        <v>950</v>
      </c>
      <c r="AB15" s="216"/>
      <c r="AC15" s="59">
        <v>12</v>
      </c>
      <c r="AD15" s="57">
        <v>890</v>
      </c>
      <c r="AE15" s="56">
        <f t="shared" si="5"/>
        <v>890</v>
      </c>
      <c r="AF15" s="55">
        <f t="shared" si="6"/>
        <v>880</v>
      </c>
      <c r="AG15" s="56">
        <f t="shared" si="7"/>
        <v>-10</v>
      </c>
      <c r="AH15" s="55">
        <f t="shared" si="8"/>
        <v>98.9</v>
      </c>
      <c r="AI15" s="250"/>
      <c r="AJ15" s="250"/>
      <c r="AK15" s="250"/>
      <c r="AL15" s="250"/>
      <c r="AM15" s="250"/>
      <c r="AN15" s="250"/>
      <c r="AO15" s="250"/>
      <c r="AP15" s="250"/>
    </row>
    <row r="16" spans="1:42" ht="12.75">
      <c r="A16" s="256" t="s">
        <v>58</v>
      </c>
      <c r="B16" s="21">
        <v>15</v>
      </c>
      <c r="C16" s="2">
        <v>12</v>
      </c>
      <c r="D16" s="2">
        <v>11</v>
      </c>
      <c r="E16" s="36">
        <v>14</v>
      </c>
      <c r="F16" s="225">
        <v>20</v>
      </c>
      <c r="G16" s="218">
        <v>17</v>
      </c>
      <c r="H16" s="224">
        <f t="shared" si="2"/>
        <v>-3</v>
      </c>
      <c r="I16" s="10">
        <v>282</v>
      </c>
      <c r="J16" s="2">
        <v>232</v>
      </c>
      <c r="K16" s="2">
        <v>211</v>
      </c>
      <c r="L16" s="36">
        <v>288</v>
      </c>
      <c r="M16" s="225">
        <v>960</v>
      </c>
      <c r="N16" s="218">
        <v>956</v>
      </c>
      <c r="O16" s="224">
        <f t="shared" si="3"/>
        <v>-4</v>
      </c>
      <c r="P16" s="10">
        <v>46</v>
      </c>
      <c r="Q16" s="2">
        <v>38</v>
      </c>
      <c r="R16" s="2">
        <v>35</v>
      </c>
      <c r="S16" s="36">
        <v>48</v>
      </c>
      <c r="T16" s="223">
        <v>85</v>
      </c>
      <c r="U16" s="218">
        <v>83</v>
      </c>
      <c r="V16" s="224">
        <f t="shared" si="4"/>
        <v>-2</v>
      </c>
      <c r="W16" s="10">
        <f t="shared" si="0"/>
        <v>343</v>
      </c>
      <c r="X16" s="2">
        <f t="shared" si="9"/>
        <v>282</v>
      </c>
      <c r="Y16" s="2">
        <f t="shared" si="10"/>
        <v>257</v>
      </c>
      <c r="Z16" s="2">
        <f t="shared" si="1"/>
        <v>238</v>
      </c>
      <c r="AA16" s="218">
        <v>1120</v>
      </c>
      <c r="AB16" s="216"/>
      <c r="AC16" s="59">
        <v>15</v>
      </c>
      <c r="AD16" s="57">
        <v>1065</v>
      </c>
      <c r="AE16" s="56">
        <f t="shared" si="5"/>
        <v>1065</v>
      </c>
      <c r="AF16" s="55">
        <f t="shared" si="6"/>
        <v>1056</v>
      </c>
      <c r="AG16" s="56">
        <f t="shared" si="7"/>
        <v>-9</v>
      </c>
      <c r="AH16" s="55">
        <f t="shared" si="8"/>
        <v>99.2</v>
      </c>
      <c r="AI16" s="250"/>
      <c r="AJ16" s="250"/>
      <c r="AK16" s="250"/>
      <c r="AL16" s="250"/>
      <c r="AM16" s="250"/>
      <c r="AN16" s="250"/>
      <c r="AO16" s="250"/>
      <c r="AP16" s="250"/>
    </row>
    <row r="17" spans="1:42" ht="15">
      <c r="A17" s="256" t="s">
        <v>59</v>
      </c>
      <c r="B17" s="23">
        <v>64</v>
      </c>
      <c r="C17" s="7">
        <v>110.66666666666667</v>
      </c>
      <c r="D17" s="7">
        <v>110.66666666666667</v>
      </c>
      <c r="E17" s="48">
        <v>111.66666666666667</v>
      </c>
      <c r="F17" s="225">
        <v>225</v>
      </c>
      <c r="G17" s="220">
        <v>221</v>
      </c>
      <c r="H17" s="224">
        <f t="shared" si="2"/>
        <v>-4</v>
      </c>
      <c r="I17" s="13">
        <v>44</v>
      </c>
      <c r="J17" s="7">
        <v>110.66666666666667</v>
      </c>
      <c r="K17" s="7">
        <v>111.66666666666667</v>
      </c>
      <c r="L17" s="48">
        <v>111.66666666666667</v>
      </c>
      <c r="M17" s="225">
        <v>160</v>
      </c>
      <c r="N17" s="220">
        <v>157</v>
      </c>
      <c r="O17" s="224">
        <f t="shared" si="3"/>
        <v>-3</v>
      </c>
      <c r="P17" s="13">
        <v>85</v>
      </c>
      <c r="Q17" s="7">
        <v>123.66666666666667</v>
      </c>
      <c r="R17" s="7">
        <v>123.66666666666667</v>
      </c>
      <c r="S17" s="48">
        <v>123.66666666666667</v>
      </c>
      <c r="T17" s="223">
        <v>315</v>
      </c>
      <c r="U17" s="220">
        <v>312</v>
      </c>
      <c r="V17" s="224">
        <f t="shared" si="4"/>
        <v>-3</v>
      </c>
      <c r="W17" s="10">
        <f t="shared" si="0"/>
        <v>193</v>
      </c>
      <c r="X17" s="2">
        <f t="shared" si="9"/>
        <v>345</v>
      </c>
      <c r="Y17" s="2">
        <f t="shared" si="10"/>
        <v>346</v>
      </c>
      <c r="Z17" s="2">
        <f t="shared" si="1"/>
        <v>69</v>
      </c>
      <c r="AA17" s="218">
        <v>953</v>
      </c>
      <c r="AB17" s="216"/>
      <c r="AC17" s="59">
        <v>6</v>
      </c>
      <c r="AD17" s="57">
        <v>700</v>
      </c>
      <c r="AE17" s="56">
        <f t="shared" si="5"/>
        <v>700</v>
      </c>
      <c r="AF17" s="55">
        <f t="shared" si="6"/>
        <v>690</v>
      </c>
      <c r="AG17" s="56">
        <f t="shared" si="7"/>
        <v>-10</v>
      </c>
      <c r="AH17" s="55">
        <f t="shared" si="8"/>
        <v>98.6</v>
      </c>
      <c r="AI17" s="250"/>
      <c r="AJ17" s="250"/>
      <c r="AK17" s="250"/>
      <c r="AL17" s="250"/>
      <c r="AM17" s="250"/>
      <c r="AN17" s="250"/>
      <c r="AO17" s="250"/>
      <c r="AP17" s="250"/>
    </row>
    <row r="18" spans="1:42" ht="12.75">
      <c r="A18" s="256" t="s">
        <v>60</v>
      </c>
      <c r="B18" s="21">
        <v>8</v>
      </c>
      <c r="C18" s="2">
        <v>10</v>
      </c>
      <c r="D18" s="2">
        <v>10</v>
      </c>
      <c r="E18" s="36">
        <v>10</v>
      </c>
      <c r="F18" s="225">
        <v>35</v>
      </c>
      <c r="G18" s="218">
        <v>34</v>
      </c>
      <c r="H18" s="224">
        <f t="shared" si="2"/>
        <v>-1</v>
      </c>
      <c r="I18" s="10">
        <v>146</v>
      </c>
      <c r="J18" s="2">
        <v>147</v>
      </c>
      <c r="K18" s="2">
        <v>112</v>
      </c>
      <c r="L18" s="36">
        <v>156</v>
      </c>
      <c r="M18" s="225">
        <v>600</v>
      </c>
      <c r="N18" s="218">
        <v>596</v>
      </c>
      <c r="O18" s="224">
        <f t="shared" si="3"/>
        <v>-4</v>
      </c>
      <c r="P18" s="10">
        <v>79</v>
      </c>
      <c r="Q18" s="2">
        <v>80</v>
      </c>
      <c r="R18" s="2">
        <v>62</v>
      </c>
      <c r="S18" s="36">
        <v>86</v>
      </c>
      <c r="T18" s="223">
        <v>260</v>
      </c>
      <c r="U18" s="218">
        <v>257</v>
      </c>
      <c r="V18" s="224">
        <f t="shared" si="4"/>
        <v>-3</v>
      </c>
      <c r="W18" s="10">
        <f t="shared" si="0"/>
        <v>233</v>
      </c>
      <c r="X18" s="2">
        <f t="shared" si="9"/>
        <v>237</v>
      </c>
      <c r="Y18" s="2">
        <f t="shared" si="10"/>
        <v>184</v>
      </c>
      <c r="Z18" s="2">
        <f t="shared" si="1"/>
        <v>252</v>
      </c>
      <c r="AA18" s="218">
        <v>906</v>
      </c>
      <c r="AB18" s="216"/>
      <c r="AC18" s="59">
        <v>6</v>
      </c>
      <c r="AD18" s="57">
        <v>895</v>
      </c>
      <c r="AE18" s="56">
        <f t="shared" si="5"/>
        <v>895</v>
      </c>
      <c r="AF18" s="55">
        <f t="shared" si="6"/>
        <v>887</v>
      </c>
      <c r="AG18" s="56">
        <f t="shared" si="7"/>
        <v>-8</v>
      </c>
      <c r="AH18" s="55">
        <f t="shared" si="8"/>
        <v>99.1</v>
      </c>
      <c r="AI18" s="250"/>
      <c r="AJ18" s="250"/>
      <c r="AK18" s="250"/>
      <c r="AL18" s="250"/>
      <c r="AM18" s="250"/>
      <c r="AN18" s="250"/>
      <c r="AO18" s="250"/>
      <c r="AP18" s="250"/>
    </row>
    <row r="19" spans="1:42" ht="12.75">
      <c r="A19" s="256" t="s">
        <v>61</v>
      </c>
      <c r="B19" s="21">
        <v>150</v>
      </c>
      <c r="C19" s="2">
        <v>83</v>
      </c>
      <c r="D19" s="2">
        <v>83</v>
      </c>
      <c r="E19" s="36">
        <v>84</v>
      </c>
      <c r="F19" s="225">
        <v>485</v>
      </c>
      <c r="G19" s="218">
        <v>482</v>
      </c>
      <c r="H19" s="224">
        <f t="shared" si="2"/>
        <v>-3</v>
      </c>
      <c r="I19" s="10">
        <v>40</v>
      </c>
      <c r="J19" s="2">
        <v>56</v>
      </c>
      <c r="K19" s="2">
        <v>56</v>
      </c>
      <c r="L19" s="36">
        <v>56</v>
      </c>
      <c r="M19" s="225">
        <v>130</v>
      </c>
      <c r="N19" s="218">
        <v>128</v>
      </c>
      <c r="O19" s="224">
        <f t="shared" si="3"/>
        <v>-2</v>
      </c>
      <c r="P19" s="10">
        <v>57</v>
      </c>
      <c r="Q19" s="2">
        <v>57</v>
      </c>
      <c r="R19" s="2">
        <v>57</v>
      </c>
      <c r="S19" s="36">
        <v>59</v>
      </c>
      <c r="T19" s="223">
        <v>140</v>
      </c>
      <c r="U19" s="218">
        <v>139</v>
      </c>
      <c r="V19" s="224">
        <f t="shared" si="4"/>
        <v>-1</v>
      </c>
      <c r="W19" s="10">
        <f t="shared" si="0"/>
        <v>247</v>
      </c>
      <c r="X19" s="2">
        <f t="shared" si="9"/>
        <v>196</v>
      </c>
      <c r="Y19" s="2">
        <f t="shared" si="10"/>
        <v>196</v>
      </c>
      <c r="Z19" s="2">
        <f t="shared" si="1"/>
        <v>199</v>
      </c>
      <c r="AA19" s="218">
        <v>838</v>
      </c>
      <c r="AB19" s="216"/>
      <c r="AC19" s="59">
        <v>17</v>
      </c>
      <c r="AD19" s="57">
        <v>755</v>
      </c>
      <c r="AE19" s="56">
        <f t="shared" si="5"/>
        <v>755</v>
      </c>
      <c r="AF19" s="55">
        <f t="shared" si="6"/>
        <v>749</v>
      </c>
      <c r="AG19" s="56">
        <f t="shared" si="7"/>
        <v>-6</v>
      </c>
      <c r="AH19" s="55">
        <f t="shared" si="8"/>
        <v>99.2</v>
      </c>
      <c r="AI19" s="250"/>
      <c r="AJ19" s="250"/>
      <c r="AK19" s="250"/>
      <c r="AL19" s="250"/>
      <c r="AM19" s="250"/>
      <c r="AN19" s="250"/>
      <c r="AO19" s="250"/>
      <c r="AP19" s="250"/>
    </row>
    <row r="20" spans="1:42" ht="12.75">
      <c r="A20" s="256" t="s">
        <v>62</v>
      </c>
      <c r="B20" s="21">
        <v>369</v>
      </c>
      <c r="C20" s="2">
        <v>331</v>
      </c>
      <c r="D20" s="2">
        <v>330</v>
      </c>
      <c r="E20" s="36">
        <v>330</v>
      </c>
      <c r="F20" s="225">
        <v>1450</v>
      </c>
      <c r="G20" s="218">
        <v>1436</v>
      </c>
      <c r="H20" s="224">
        <f t="shared" si="2"/>
        <v>-14</v>
      </c>
      <c r="I20" s="10">
        <v>3</v>
      </c>
      <c r="J20" s="2">
        <v>2</v>
      </c>
      <c r="K20" s="2">
        <v>2</v>
      </c>
      <c r="L20" s="36">
        <v>3</v>
      </c>
      <c r="M20" s="225">
        <v>20</v>
      </c>
      <c r="N20" s="218">
        <v>17</v>
      </c>
      <c r="O20" s="224">
        <f t="shared" si="3"/>
        <v>-3</v>
      </c>
      <c r="P20" s="10">
        <v>95</v>
      </c>
      <c r="Q20" s="2">
        <v>69</v>
      </c>
      <c r="R20" s="2">
        <v>69</v>
      </c>
      <c r="S20" s="36">
        <v>69</v>
      </c>
      <c r="T20" s="223">
        <v>350</v>
      </c>
      <c r="U20" s="218">
        <v>327</v>
      </c>
      <c r="V20" s="224">
        <f t="shared" si="4"/>
        <v>-23</v>
      </c>
      <c r="W20" s="10">
        <f t="shared" si="0"/>
        <v>467</v>
      </c>
      <c r="X20" s="2">
        <f t="shared" si="9"/>
        <v>402</v>
      </c>
      <c r="Y20" s="2">
        <f t="shared" si="10"/>
        <v>401</v>
      </c>
      <c r="Z20" s="2">
        <f t="shared" si="1"/>
        <v>570</v>
      </c>
      <c r="AA20" s="218">
        <v>1840</v>
      </c>
      <c r="AB20" s="216"/>
      <c r="AC20" s="59">
        <v>41</v>
      </c>
      <c r="AD20" s="57">
        <v>1820</v>
      </c>
      <c r="AE20" s="56">
        <f t="shared" si="5"/>
        <v>1820</v>
      </c>
      <c r="AF20" s="55">
        <f t="shared" si="6"/>
        <v>1780</v>
      </c>
      <c r="AG20" s="56">
        <f t="shared" si="7"/>
        <v>-40</v>
      </c>
      <c r="AH20" s="55">
        <f t="shared" si="8"/>
        <v>97.8</v>
      </c>
      <c r="AI20" s="250"/>
      <c r="AJ20" s="250"/>
      <c r="AK20" s="250"/>
      <c r="AL20" s="250"/>
      <c r="AM20" s="250"/>
      <c r="AN20" s="250"/>
      <c r="AO20" s="250"/>
      <c r="AP20" s="250"/>
    </row>
    <row r="21" spans="1:42" ht="12.75">
      <c r="A21" s="256" t="s">
        <v>63</v>
      </c>
      <c r="B21" s="21">
        <v>26</v>
      </c>
      <c r="C21" s="2">
        <v>26</v>
      </c>
      <c r="D21" s="2">
        <v>25</v>
      </c>
      <c r="E21" s="36">
        <v>28</v>
      </c>
      <c r="F21" s="225">
        <v>45</v>
      </c>
      <c r="G21" s="218">
        <v>41</v>
      </c>
      <c r="H21" s="224">
        <f t="shared" si="2"/>
        <v>-4</v>
      </c>
      <c r="I21" s="10">
        <v>330</v>
      </c>
      <c r="J21" s="2">
        <v>331</v>
      </c>
      <c r="K21" s="2">
        <v>327</v>
      </c>
      <c r="L21" s="36">
        <v>366</v>
      </c>
      <c r="M21" s="225">
        <v>1090</v>
      </c>
      <c r="N21" s="218">
        <v>1086</v>
      </c>
      <c r="O21" s="224">
        <f t="shared" si="3"/>
        <v>-4</v>
      </c>
      <c r="P21" s="10">
        <v>223</v>
      </c>
      <c r="Q21" s="2">
        <v>223</v>
      </c>
      <c r="R21" s="2">
        <v>221</v>
      </c>
      <c r="S21" s="36">
        <v>248</v>
      </c>
      <c r="T21" s="223">
        <v>630</v>
      </c>
      <c r="U21" s="218">
        <v>626</v>
      </c>
      <c r="V21" s="224">
        <f t="shared" si="4"/>
        <v>-4</v>
      </c>
      <c r="W21" s="10">
        <f t="shared" si="0"/>
        <v>579</v>
      </c>
      <c r="X21" s="2">
        <f t="shared" si="9"/>
        <v>580</v>
      </c>
      <c r="Y21" s="2">
        <f t="shared" si="10"/>
        <v>573</v>
      </c>
      <c r="Z21" s="2">
        <f t="shared" si="1"/>
        <v>168</v>
      </c>
      <c r="AA21" s="218">
        <v>1900</v>
      </c>
      <c r="AB21" s="216"/>
      <c r="AC21" s="59">
        <v>9</v>
      </c>
      <c r="AD21" s="57">
        <v>1765</v>
      </c>
      <c r="AE21" s="56">
        <f t="shared" si="5"/>
        <v>1765</v>
      </c>
      <c r="AF21" s="55">
        <f t="shared" si="6"/>
        <v>1753</v>
      </c>
      <c r="AG21" s="56">
        <f t="shared" si="7"/>
        <v>-12</v>
      </c>
      <c r="AH21" s="55">
        <f t="shared" si="8"/>
        <v>99.3</v>
      </c>
      <c r="AI21" s="250"/>
      <c r="AJ21" s="250"/>
      <c r="AK21" s="250"/>
      <c r="AL21" s="250"/>
      <c r="AM21" s="250"/>
      <c r="AN21" s="250"/>
      <c r="AO21" s="250"/>
      <c r="AP21" s="250"/>
    </row>
    <row r="22" spans="1:42" ht="12.75">
      <c r="A22" s="256" t="s">
        <v>64</v>
      </c>
      <c r="B22" s="21">
        <v>141</v>
      </c>
      <c r="C22" s="2">
        <v>141</v>
      </c>
      <c r="D22" s="2">
        <v>124</v>
      </c>
      <c r="E22" s="36">
        <v>150</v>
      </c>
      <c r="F22" s="225">
        <v>440</v>
      </c>
      <c r="G22" s="218">
        <v>439</v>
      </c>
      <c r="H22" s="224">
        <f t="shared" si="2"/>
        <v>-1</v>
      </c>
      <c r="I22" s="10">
        <v>2</v>
      </c>
      <c r="J22" s="2">
        <v>2</v>
      </c>
      <c r="K22" s="2">
        <v>1</v>
      </c>
      <c r="L22" s="36">
        <v>2</v>
      </c>
      <c r="M22" s="225">
        <v>10</v>
      </c>
      <c r="N22" s="218">
        <v>10</v>
      </c>
      <c r="O22" s="224">
        <f t="shared" si="3"/>
        <v>0</v>
      </c>
      <c r="P22" s="10">
        <v>144</v>
      </c>
      <c r="Q22" s="2">
        <v>144</v>
      </c>
      <c r="R22" s="2">
        <v>128</v>
      </c>
      <c r="S22" s="36">
        <v>152</v>
      </c>
      <c r="T22" s="223">
        <v>385</v>
      </c>
      <c r="U22" s="218">
        <v>385</v>
      </c>
      <c r="V22" s="224">
        <f t="shared" si="4"/>
        <v>0</v>
      </c>
      <c r="W22" s="10">
        <f t="shared" si="0"/>
        <v>287</v>
      </c>
      <c r="X22" s="2">
        <f t="shared" si="9"/>
        <v>287</v>
      </c>
      <c r="Y22" s="2">
        <f t="shared" si="10"/>
        <v>253</v>
      </c>
      <c r="Z22" s="2">
        <f t="shared" si="1"/>
        <v>204</v>
      </c>
      <c r="AA22" s="218">
        <v>1031</v>
      </c>
      <c r="AB22" s="216"/>
      <c r="AC22" s="59">
        <v>41</v>
      </c>
      <c r="AD22" s="57">
        <v>835</v>
      </c>
      <c r="AE22" s="56">
        <f t="shared" si="5"/>
        <v>835</v>
      </c>
      <c r="AF22" s="55">
        <f t="shared" si="6"/>
        <v>834</v>
      </c>
      <c r="AG22" s="56">
        <f t="shared" si="7"/>
        <v>-1</v>
      </c>
      <c r="AH22" s="55">
        <f t="shared" si="8"/>
        <v>99.9</v>
      </c>
      <c r="AI22" s="250"/>
      <c r="AJ22" s="250"/>
      <c r="AK22" s="250"/>
      <c r="AL22" s="250"/>
      <c r="AM22" s="250"/>
      <c r="AN22" s="250"/>
      <c r="AO22" s="250"/>
      <c r="AP22" s="250"/>
    </row>
    <row r="23" spans="1:42" ht="12.75">
      <c r="A23" s="256" t="s">
        <v>87</v>
      </c>
      <c r="B23" s="21">
        <v>62</v>
      </c>
      <c r="C23" s="2">
        <v>118</v>
      </c>
      <c r="D23" s="2">
        <v>118</v>
      </c>
      <c r="E23" s="36">
        <v>118</v>
      </c>
      <c r="F23" s="225">
        <v>455</v>
      </c>
      <c r="G23" s="218">
        <v>455</v>
      </c>
      <c r="H23" s="224">
        <f t="shared" si="2"/>
        <v>0</v>
      </c>
      <c r="I23" s="10">
        <v>223</v>
      </c>
      <c r="J23" s="2">
        <v>222</v>
      </c>
      <c r="K23" s="2">
        <v>222</v>
      </c>
      <c r="L23" s="36">
        <v>223</v>
      </c>
      <c r="M23" s="225">
        <v>795</v>
      </c>
      <c r="N23" s="218">
        <v>791</v>
      </c>
      <c r="O23" s="224">
        <f t="shared" si="3"/>
        <v>-4</v>
      </c>
      <c r="P23" s="10">
        <v>44</v>
      </c>
      <c r="Q23" s="2">
        <v>45</v>
      </c>
      <c r="R23" s="2">
        <v>44</v>
      </c>
      <c r="S23" s="36">
        <v>45</v>
      </c>
      <c r="T23" s="223">
        <v>195</v>
      </c>
      <c r="U23" s="218">
        <v>195</v>
      </c>
      <c r="V23" s="224">
        <f t="shared" si="4"/>
        <v>0</v>
      </c>
      <c r="W23" s="10">
        <f t="shared" si="0"/>
        <v>329</v>
      </c>
      <c r="X23" s="2">
        <f t="shared" si="9"/>
        <v>385</v>
      </c>
      <c r="Y23" s="2">
        <f t="shared" si="10"/>
        <v>384</v>
      </c>
      <c r="Z23" s="2">
        <f t="shared" si="1"/>
        <v>386</v>
      </c>
      <c r="AA23" s="218">
        <v>1484</v>
      </c>
      <c r="AB23" s="216"/>
      <c r="AC23" s="59">
        <v>6</v>
      </c>
      <c r="AD23" s="57">
        <v>1445</v>
      </c>
      <c r="AE23" s="56">
        <f t="shared" si="5"/>
        <v>1445</v>
      </c>
      <c r="AF23" s="55">
        <f t="shared" si="6"/>
        <v>1441</v>
      </c>
      <c r="AG23" s="56">
        <f t="shared" si="7"/>
        <v>-4</v>
      </c>
      <c r="AH23" s="55">
        <f t="shared" si="8"/>
        <v>99.7</v>
      </c>
      <c r="AI23" s="250"/>
      <c r="AJ23" s="250"/>
      <c r="AK23" s="250"/>
      <c r="AL23" s="250"/>
      <c r="AM23" s="250"/>
      <c r="AN23" s="250"/>
      <c r="AO23" s="250"/>
      <c r="AP23" s="250"/>
    </row>
    <row r="24" spans="1:42" ht="25.5">
      <c r="A24" s="256" t="s">
        <v>65</v>
      </c>
      <c r="B24" s="20"/>
      <c r="C24" s="8"/>
      <c r="D24" s="8"/>
      <c r="E24" s="34"/>
      <c r="F24" s="225">
        <f>E24+D24+C24+B24</f>
        <v>0</v>
      </c>
      <c r="G24" s="217"/>
      <c r="H24" s="224">
        <f t="shared" si="2"/>
        <v>0</v>
      </c>
      <c r="I24" s="11"/>
      <c r="J24" s="8"/>
      <c r="K24" s="8"/>
      <c r="L24" s="34"/>
      <c r="M24" s="225">
        <f>L24+K24+J24+I24</f>
        <v>0</v>
      </c>
      <c r="N24" s="217"/>
      <c r="O24" s="224">
        <f t="shared" si="3"/>
        <v>0</v>
      </c>
      <c r="P24" s="11"/>
      <c r="Q24" s="8"/>
      <c r="R24" s="8"/>
      <c r="S24" s="34"/>
      <c r="T24" s="223">
        <v>0</v>
      </c>
      <c r="U24" s="217"/>
      <c r="V24" s="224">
        <f t="shared" si="4"/>
        <v>0</v>
      </c>
      <c r="W24" s="10">
        <f t="shared" si="0"/>
        <v>0</v>
      </c>
      <c r="X24" s="2">
        <f t="shared" si="9"/>
        <v>0</v>
      </c>
      <c r="Y24" s="2">
        <f t="shared" si="10"/>
        <v>0</v>
      </c>
      <c r="Z24" s="2">
        <f t="shared" si="1"/>
        <v>0</v>
      </c>
      <c r="AA24" s="218">
        <v>0</v>
      </c>
      <c r="AB24" s="216"/>
      <c r="AC24" s="59"/>
      <c r="AD24" s="57">
        <v>0</v>
      </c>
      <c r="AE24" s="56">
        <f t="shared" si="5"/>
        <v>0</v>
      </c>
      <c r="AF24" s="55">
        <f t="shared" si="6"/>
        <v>0</v>
      </c>
      <c r="AG24" s="56">
        <f t="shared" si="7"/>
        <v>0</v>
      </c>
      <c r="AH24" s="55"/>
      <c r="AI24" s="250"/>
      <c r="AJ24" s="250"/>
      <c r="AK24" s="250"/>
      <c r="AL24" s="250"/>
      <c r="AM24" s="250"/>
      <c r="AN24" s="250"/>
      <c r="AO24" s="250"/>
      <c r="AP24" s="250"/>
    </row>
    <row r="25" spans="1:42" ht="25.5">
      <c r="A25" s="256" t="s">
        <v>38</v>
      </c>
      <c r="B25" s="21"/>
      <c r="C25" s="2">
        <v>2</v>
      </c>
      <c r="D25" s="2"/>
      <c r="E25" s="36"/>
      <c r="F25" s="225">
        <v>2</v>
      </c>
      <c r="G25" s="218">
        <v>2</v>
      </c>
      <c r="H25" s="224">
        <f t="shared" si="2"/>
        <v>0</v>
      </c>
      <c r="I25" s="10"/>
      <c r="J25" s="2">
        <v>7</v>
      </c>
      <c r="K25" s="2"/>
      <c r="L25" s="36"/>
      <c r="M25" s="225">
        <v>25</v>
      </c>
      <c r="N25" s="218">
        <v>23</v>
      </c>
      <c r="O25" s="224">
        <f t="shared" si="3"/>
        <v>-2</v>
      </c>
      <c r="P25" s="10"/>
      <c r="Q25" s="2">
        <v>19</v>
      </c>
      <c r="R25" s="8"/>
      <c r="S25" s="34"/>
      <c r="T25" s="223">
        <v>25</v>
      </c>
      <c r="U25" s="217">
        <v>25</v>
      </c>
      <c r="V25" s="224">
        <f t="shared" si="4"/>
        <v>0</v>
      </c>
      <c r="W25" s="10">
        <f t="shared" si="0"/>
        <v>0</v>
      </c>
      <c r="X25" s="2">
        <f t="shared" si="9"/>
        <v>28</v>
      </c>
      <c r="Y25" s="2">
        <f t="shared" si="10"/>
        <v>0</v>
      </c>
      <c r="Z25" s="2">
        <f t="shared" si="1"/>
        <v>14</v>
      </c>
      <c r="AA25" s="218">
        <v>42</v>
      </c>
      <c r="AB25" s="216"/>
      <c r="AC25" s="59">
        <v>27</v>
      </c>
      <c r="AD25" s="57">
        <v>52</v>
      </c>
      <c r="AE25" s="56">
        <f t="shared" si="5"/>
        <v>52</v>
      </c>
      <c r="AF25" s="55">
        <f t="shared" si="6"/>
        <v>50</v>
      </c>
      <c r="AG25" s="56">
        <f t="shared" si="7"/>
        <v>-2</v>
      </c>
      <c r="AH25" s="55">
        <f t="shared" si="8"/>
        <v>96.2</v>
      </c>
      <c r="AI25" s="250"/>
      <c r="AJ25" s="250"/>
      <c r="AK25" s="250"/>
      <c r="AL25" s="250"/>
      <c r="AM25" s="250"/>
      <c r="AN25" s="250"/>
      <c r="AO25" s="250"/>
      <c r="AP25" s="250"/>
    </row>
    <row r="26" spans="1:42" ht="25.5">
      <c r="A26" s="257" t="s">
        <v>66</v>
      </c>
      <c r="B26" s="20"/>
      <c r="C26" s="8"/>
      <c r="D26" s="8"/>
      <c r="E26" s="34"/>
      <c r="F26" s="225">
        <f>E26+D26+C26+B26</f>
        <v>0</v>
      </c>
      <c r="G26" s="217"/>
      <c r="H26" s="224">
        <f t="shared" si="2"/>
        <v>0</v>
      </c>
      <c r="I26" s="11"/>
      <c r="J26" s="8"/>
      <c r="K26" s="8"/>
      <c r="L26" s="34"/>
      <c r="M26" s="225">
        <f>L26+K26+J26+I26</f>
        <v>0</v>
      </c>
      <c r="N26" s="217"/>
      <c r="O26" s="224">
        <f t="shared" si="3"/>
        <v>0</v>
      </c>
      <c r="P26" s="11"/>
      <c r="Q26" s="8"/>
      <c r="R26" s="8"/>
      <c r="S26" s="34"/>
      <c r="T26" s="223">
        <v>0</v>
      </c>
      <c r="U26" s="217"/>
      <c r="V26" s="224">
        <f t="shared" si="4"/>
        <v>0</v>
      </c>
      <c r="W26" s="10">
        <f t="shared" si="0"/>
        <v>0</v>
      </c>
      <c r="X26" s="2">
        <f t="shared" si="9"/>
        <v>0</v>
      </c>
      <c r="Y26" s="2">
        <f t="shared" si="10"/>
        <v>0</v>
      </c>
      <c r="Z26" s="2">
        <f t="shared" si="1"/>
        <v>0</v>
      </c>
      <c r="AA26" s="218">
        <v>0</v>
      </c>
      <c r="AB26" s="216"/>
      <c r="AC26" s="59"/>
      <c r="AD26" s="57">
        <v>0</v>
      </c>
      <c r="AE26" s="56">
        <f t="shared" si="5"/>
        <v>0</v>
      </c>
      <c r="AF26" s="55">
        <f t="shared" si="6"/>
        <v>0</v>
      </c>
      <c r="AG26" s="56">
        <f t="shared" si="7"/>
        <v>0</v>
      </c>
      <c r="AH26" s="55"/>
      <c r="AI26" s="250"/>
      <c r="AJ26" s="250"/>
      <c r="AK26" s="250"/>
      <c r="AL26" s="250"/>
      <c r="AM26" s="250"/>
      <c r="AN26" s="250"/>
      <c r="AO26" s="250"/>
      <c r="AP26" s="250"/>
    </row>
    <row r="27" spans="1:42" ht="12.75">
      <c r="A27" s="256" t="s">
        <v>67</v>
      </c>
      <c r="B27" s="20"/>
      <c r="C27" s="8"/>
      <c r="D27" s="8"/>
      <c r="E27" s="34"/>
      <c r="F27" s="225">
        <f>E27+D27+C27+B27</f>
        <v>0</v>
      </c>
      <c r="G27" s="217"/>
      <c r="H27" s="224">
        <f t="shared" si="2"/>
        <v>0</v>
      </c>
      <c r="I27" s="11"/>
      <c r="J27" s="8"/>
      <c r="K27" s="8"/>
      <c r="L27" s="34"/>
      <c r="M27" s="225">
        <f>L27+K27+J27+I27</f>
        <v>0</v>
      </c>
      <c r="N27" s="217"/>
      <c r="O27" s="224">
        <f t="shared" si="3"/>
        <v>0</v>
      </c>
      <c r="P27" s="11"/>
      <c r="Q27" s="8"/>
      <c r="R27" s="8"/>
      <c r="S27" s="34"/>
      <c r="T27" s="223">
        <v>0</v>
      </c>
      <c r="U27" s="217"/>
      <c r="V27" s="224">
        <f t="shared" si="4"/>
        <v>0</v>
      </c>
      <c r="W27" s="10">
        <f t="shared" si="0"/>
        <v>0</v>
      </c>
      <c r="X27" s="2">
        <f t="shared" si="9"/>
        <v>0</v>
      </c>
      <c r="Y27" s="2">
        <f t="shared" si="10"/>
        <v>0</v>
      </c>
      <c r="Z27" s="2">
        <f t="shared" si="1"/>
        <v>0</v>
      </c>
      <c r="AA27" s="218">
        <v>0</v>
      </c>
      <c r="AB27" s="216"/>
      <c r="AC27" s="59"/>
      <c r="AD27" s="57">
        <v>0</v>
      </c>
      <c r="AE27" s="56">
        <f t="shared" si="5"/>
        <v>0</v>
      </c>
      <c r="AF27" s="55">
        <f t="shared" si="6"/>
        <v>0</v>
      </c>
      <c r="AG27" s="56">
        <f t="shared" si="7"/>
        <v>0</v>
      </c>
      <c r="AH27" s="55"/>
      <c r="AI27" s="250"/>
      <c r="AJ27" s="250"/>
      <c r="AK27" s="250"/>
      <c r="AL27" s="250"/>
      <c r="AM27" s="250"/>
      <c r="AN27" s="250"/>
      <c r="AO27" s="250"/>
      <c r="AP27" s="250"/>
    </row>
    <row r="28" spans="1:42" ht="12.75">
      <c r="A28" s="256" t="s">
        <v>68</v>
      </c>
      <c r="B28" s="20"/>
      <c r="C28" s="8"/>
      <c r="D28" s="8"/>
      <c r="E28" s="34"/>
      <c r="F28" s="225">
        <f>E28+D28+C28+B28</f>
        <v>0</v>
      </c>
      <c r="G28" s="217"/>
      <c r="H28" s="224">
        <f t="shared" si="2"/>
        <v>0</v>
      </c>
      <c r="I28" s="11"/>
      <c r="J28" s="8"/>
      <c r="K28" s="8"/>
      <c r="L28" s="34"/>
      <c r="M28" s="225">
        <f>L28+K28+J28+I28</f>
        <v>0</v>
      </c>
      <c r="N28" s="217"/>
      <c r="O28" s="224">
        <f t="shared" si="3"/>
        <v>0</v>
      </c>
      <c r="P28" s="11"/>
      <c r="Q28" s="8"/>
      <c r="R28" s="8"/>
      <c r="S28" s="34"/>
      <c r="T28" s="223">
        <v>0</v>
      </c>
      <c r="U28" s="217"/>
      <c r="V28" s="224">
        <f t="shared" si="4"/>
        <v>0</v>
      </c>
      <c r="W28" s="10">
        <f t="shared" si="0"/>
        <v>0</v>
      </c>
      <c r="X28" s="2">
        <f t="shared" si="9"/>
        <v>0</v>
      </c>
      <c r="Y28" s="2">
        <f t="shared" si="10"/>
        <v>0</v>
      </c>
      <c r="Z28" s="2">
        <f t="shared" si="1"/>
        <v>0</v>
      </c>
      <c r="AA28" s="218">
        <v>0</v>
      </c>
      <c r="AB28" s="216"/>
      <c r="AC28" s="59"/>
      <c r="AD28" s="57">
        <v>0</v>
      </c>
      <c r="AE28" s="56">
        <f t="shared" si="5"/>
        <v>0</v>
      </c>
      <c r="AF28" s="55">
        <f t="shared" si="6"/>
        <v>0</v>
      </c>
      <c r="AG28" s="56">
        <f t="shared" si="7"/>
        <v>0</v>
      </c>
      <c r="AH28" s="55"/>
      <c r="AI28" s="250"/>
      <c r="AJ28" s="250"/>
      <c r="AK28" s="250"/>
      <c r="AL28" s="250"/>
      <c r="AM28" s="250"/>
      <c r="AN28" s="250"/>
      <c r="AO28" s="250"/>
      <c r="AP28" s="250"/>
    </row>
    <row r="29" spans="1:42" ht="12.75">
      <c r="A29" s="256" t="s">
        <v>69</v>
      </c>
      <c r="B29" s="21">
        <v>0</v>
      </c>
      <c r="C29" s="2">
        <v>20</v>
      </c>
      <c r="D29" s="2">
        <v>20</v>
      </c>
      <c r="E29" s="36">
        <v>17</v>
      </c>
      <c r="F29" s="225">
        <v>5</v>
      </c>
      <c r="G29" s="218">
        <v>3</v>
      </c>
      <c r="H29" s="224">
        <f t="shared" si="2"/>
        <v>-2</v>
      </c>
      <c r="I29" s="10">
        <v>80</v>
      </c>
      <c r="J29" s="2">
        <v>61</v>
      </c>
      <c r="K29" s="2">
        <v>61</v>
      </c>
      <c r="L29" s="36">
        <v>61</v>
      </c>
      <c r="M29" s="225">
        <v>310</v>
      </c>
      <c r="N29" s="218">
        <v>306</v>
      </c>
      <c r="O29" s="224">
        <f t="shared" si="3"/>
        <v>-4</v>
      </c>
      <c r="P29" s="10">
        <v>12</v>
      </c>
      <c r="Q29" s="2">
        <v>9</v>
      </c>
      <c r="R29" s="2">
        <v>9</v>
      </c>
      <c r="S29" s="36">
        <v>10</v>
      </c>
      <c r="T29" s="223">
        <v>40</v>
      </c>
      <c r="U29" s="218">
        <v>40</v>
      </c>
      <c r="V29" s="224">
        <f t="shared" si="4"/>
        <v>0</v>
      </c>
      <c r="W29" s="10">
        <f t="shared" si="0"/>
        <v>92</v>
      </c>
      <c r="X29" s="2">
        <f t="shared" si="9"/>
        <v>90</v>
      </c>
      <c r="Y29" s="2">
        <f t="shared" si="10"/>
        <v>90</v>
      </c>
      <c r="Z29" s="2">
        <f t="shared" si="1"/>
        <v>102</v>
      </c>
      <c r="AA29" s="218">
        <v>374</v>
      </c>
      <c r="AB29" s="216"/>
      <c r="AC29" s="59">
        <v>3</v>
      </c>
      <c r="AD29" s="57">
        <v>355</v>
      </c>
      <c r="AE29" s="56">
        <f t="shared" si="5"/>
        <v>355</v>
      </c>
      <c r="AF29" s="55">
        <f t="shared" si="6"/>
        <v>349</v>
      </c>
      <c r="AG29" s="56">
        <f t="shared" si="7"/>
        <v>-6</v>
      </c>
      <c r="AH29" s="55">
        <f t="shared" si="8"/>
        <v>98.3</v>
      </c>
      <c r="AI29" s="250"/>
      <c r="AJ29" s="250"/>
      <c r="AK29" s="250"/>
      <c r="AL29" s="250"/>
      <c r="AM29" s="250"/>
      <c r="AN29" s="250"/>
      <c r="AO29" s="250"/>
      <c r="AP29" s="250"/>
    </row>
    <row r="30" spans="1:42" ht="12.75">
      <c r="A30" s="258" t="s">
        <v>70</v>
      </c>
      <c r="B30" s="21">
        <v>6</v>
      </c>
      <c r="C30" s="2">
        <v>4</v>
      </c>
      <c r="D30" s="2">
        <v>4</v>
      </c>
      <c r="E30" s="36">
        <v>6</v>
      </c>
      <c r="F30" s="225">
        <v>1</v>
      </c>
      <c r="G30" s="218">
        <v>1</v>
      </c>
      <c r="H30" s="224">
        <f t="shared" si="2"/>
        <v>0</v>
      </c>
      <c r="I30" s="10">
        <v>122</v>
      </c>
      <c r="J30" s="2">
        <v>81</v>
      </c>
      <c r="K30" s="2">
        <v>81</v>
      </c>
      <c r="L30" s="36">
        <v>122</v>
      </c>
      <c r="M30" s="225">
        <v>520</v>
      </c>
      <c r="N30" s="218">
        <v>520</v>
      </c>
      <c r="O30" s="224">
        <f t="shared" si="3"/>
        <v>0</v>
      </c>
      <c r="P30" s="10">
        <v>24</v>
      </c>
      <c r="Q30" s="2">
        <v>16</v>
      </c>
      <c r="R30" s="2">
        <v>17</v>
      </c>
      <c r="S30" s="36">
        <v>24</v>
      </c>
      <c r="T30" s="223">
        <v>65</v>
      </c>
      <c r="U30" s="218">
        <v>61</v>
      </c>
      <c r="V30" s="224">
        <f t="shared" si="4"/>
        <v>-4</v>
      </c>
      <c r="W30" s="10">
        <f t="shared" si="0"/>
        <v>152</v>
      </c>
      <c r="X30" s="2">
        <f t="shared" si="9"/>
        <v>101</v>
      </c>
      <c r="Y30" s="2">
        <f t="shared" si="10"/>
        <v>102</v>
      </c>
      <c r="Z30" s="2">
        <f t="shared" si="1"/>
        <v>212</v>
      </c>
      <c r="AA30" s="218">
        <v>567</v>
      </c>
      <c r="AB30" s="216"/>
      <c r="AC30" s="59">
        <v>1</v>
      </c>
      <c r="AD30" s="57">
        <v>586</v>
      </c>
      <c r="AE30" s="56">
        <f t="shared" si="5"/>
        <v>586</v>
      </c>
      <c r="AF30" s="55">
        <f t="shared" si="6"/>
        <v>582</v>
      </c>
      <c r="AG30" s="56">
        <f t="shared" si="7"/>
        <v>-4</v>
      </c>
      <c r="AH30" s="55">
        <f t="shared" si="8"/>
        <v>99.3</v>
      </c>
      <c r="AI30" s="250"/>
      <c r="AJ30" s="250"/>
      <c r="AK30" s="250"/>
      <c r="AL30" s="250"/>
      <c r="AM30" s="250"/>
      <c r="AN30" s="250"/>
      <c r="AO30" s="250"/>
      <c r="AP30" s="250"/>
    </row>
    <row r="31" spans="1:42" ht="12.75">
      <c r="A31" s="258" t="s">
        <v>71</v>
      </c>
      <c r="B31" s="21">
        <v>2</v>
      </c>
      <c r="C31" s="2">
        <v>2</v>
      </c>
      <c r="D31" s="2">
        <v>1</v>
      </c>
      <c r="E31" s="36">
        <v>2</v>
      </c>
      <c r="F31" s="225">
        <v>10</v>
      </c>
      <c r="G31" s="218">
        <v>7</v>
      </c>
      <c r="H31" s="224">
        <f t="shared" si="2"/>
        <v>-3</v>
      </c>
      <c r="I31" s="10">
        <v>51</v>
      </c>
      <c r="J31" s="2">
        <v>43</v>
      </c>
      <c r="K31" s="2">
        <v>43</v>
      </c>
      <c r="L31" s="36">
        <v>50</v>
      </c>
      <c r="M31" s="225">
        <v>315</v>
      </c>
      <c r="N31" s="218">
        <v>314</v>
      </c>
      <c r="O31" s="224">
        <f t="shared" si="3"/>
        <v>-1</v>
      </c>
      <c r="P31" s="10">
        <v>128</v>
      </c>
      <c r="Q31" s="2">
        <v>113</v>
      </c>
      <c r="R31" s="2">
        <v>98</v>
      </c>
      <c r="S31" s="36">
        <v>113</v>
      </c>
      <c r="T31" s="223">
        <v>485</v>
      </c>
      <c r="U31" s="218">
        <v>484</v>
      </c>
      <c r="V31" s="224">
        <f t="shared" si="4"/>
        <v>-1</v>
      </c>
      <c r="W31" s="10">
        <f t="shared" si="0"/>
        <v>181</v>
      </c>
      <c r="X31" s="2">
        <f t="shared" si="9"/>
        <v>158</v>
      </c>
      <c r="Y31" s="2">
        <f t="shared" si="10"/>
        <v>142</v>
      </c>
      <c r="Z31" s="2">
        <f t="shared" si="1"/>
        <v>349</v>
      </c>
      <c r="AA31" s="218">
        <v>830</v>
      </c>
      <c r="AB31" s="216"/>
      <c r="AC31" s="59">
        <v>7</v>
      </c>
      <c r="AD31" s="57">
        <v>810</v>
      </c>
      <c r="AE31" s="56">
        <f t="shared" si="5"/>
        <v>810</v>
      </c>
      <c r="AF31" s="55">
        <f t="shared" si="6"/>
        <v>805</v>
      </c>
      <c r="AG31" s="56">
        <f t="shared" si="7"/>
        <v>-5</v>
      </c>
      <c r="AH31" s="55">
        <f t="shared" si="8"/>
        <v>99.4</v>
      </c>
      <c r="AI31" s="250"/>
      <c r="AJ31" s="250"/>
      <c r="AK31" s="250"/>
      <c r="AL31" s="250"/>
      <c r="AM31" s="250"/>
      <c r="AN31" s="250"/>
      <c r="AO31" s="250"/>
      <c r="AP31" s="250"/>
    </row>
    <row r="32" spans="1:42" ht="12.75">
      <c r="A32" s="256" t="s">
        <v>72</v>
      </c>
      <c r="B32" s="21">
        <v>8</v>
      </c>
      <c r="C32" s="2">
        <v>8</v>
      </c>
      <c r="D32" s="2">
        <v>10</v>
      </c>
      <c r="E32" s="36">
        <v>10</v>
      </c>
      <c r="F32" s="225">
        <v>25</v>
      </c>
      <c r="G32" s="218">
        <v>24</v>
      </c>
      <c r="H32" s="224">
        <f t="shared" si="2"/>
        <v>-1</v>
      </c>
      <c r="I32" s="10">
        <v>68</v>
      </c>
      <c r="J32" s="2">
        <v>87</v>
      </c>
      <c r="K32" s="2">
        <v>68</v>
      </c>
      <c r="L32" s="36">
        <v>82</v>
      </c>
      <c r="M32" s="225">
        <v>285</v>
      </c>
      <c r="N32" s="218">
        <v>281</v>
      </c>
      <c r="O32" s="224">
        <f t="shared" si="3"/>
        <v>-4</v>
      </c>
      <c r="P32" s="10">
        <v>23</v>
      </c>
      <c r="Q32" s="2">
        <v>23</v>
      </c>
      <c r="R32" s="2">
        <v>23</v>
      </c>
      <c r="S32" s="36">
        <v>26</v>
      </c>
      <c r="T32" s="223">
        <v>95</v>
      </c>
      <c r="U32" s="218">
        <v>93</v>
      </c>
      <c r="V32" s="224">
        <f t="shared" si="4"/>
        <v>-2</v>
      </c>
      <c r="W32" s="10">
        <f t="shared" si="0"/>
        <v>99</v>
      </c>
      <c r="X32" s="2">
        <f t="shared" si="9"/>
        <v>118</v>
      </c>
      <c r="Y32" s="2">
        <f t="shared" si="10"/>
        <v>101</v>
      </c>
      <c r="Z32" s="2">
        <f t="shared" si="1"/>
        <v>118</v>
      </c>
      <c r="AA32" s="218">
        <v>436</v>
      </c>
      <c r="AB32" s="216"/>
      <c r="AC32" s="59">
        <v>3</v>
      </c>
      <c r="AD32" s="57">
        <v>405</v>
      </c>
      <c r="AE32" s="56">
        <f t="shared" si="5"/>
        <v>405</v>
      </c>
      <c r="AF32" s="55">
        <f t="shared" si="6"/>
        <v>398</v>
      </c>
      <c r="AG32" s="56">
        <f t="shared" si="7"/>
        <v>-7</v>
      </c>
      <c r="AH32" s="55">
        <f t="shared" si="8"/>
        <v>98.3</v>
      </c>
      <c r="AI32" s="250"/>
      <c r="AJ32" s="250"/>
      <c r="AK32" s="250"/>
      <c r="AL32" s="250"/>
      <c r="AM32" s="250"/>
      <c r="AN32" s="250"/>
      <c r="AO32" s="250"/>
      <c r="AP32" s="250"/>
    </row>
    <row r="33" spans="1:42" ht="12.75">
      <c r="A33" s="258" t="s">
        <v>73</v>
      </c>
      <c r="B33" s="21">
        <v>42</v>
      </c>
      <c r="C33" s="2">
        <v>42</v>
      </c>
      <c r="D33" s="2">
        <v>39</v>
      </c>
      <c r="E33" s="36">
        <v>45</v>
      </c>
      <c r="F33" s="225">
        <v>95</v>
      </c>
      <c r="G33" s="218">
        <v>94</v>
      </c>
      <c r="H33" s="224">
        <f t="shared" si="2"/>
        <v>-1</v>
      </c>
      <c r="I33" s="11"/>
      <c r="J33" s="2">
        <v>1</v>
      </c>
      <c r="K33" s="2">
        <v>1</v>
      </c>
      <c r="L33" s="36">
        <v>1</v>
      </c>
      <c r="M33" s="218">
        <v>1</v>
      </c>
      <c r="N33" s="218">
        <v>1</v>
      </c>
      <c r="O33" s="224">
        <f t="shared" si="3"/>
        <v>0</v>
      </c>
      <c r="P33" s="10">
        <v>44</v>
      </c>
      <c r="Q33" s="2">
        <v>44</v>
      </c>
      <c r="R33" s="2">
        <v>44</v>
      </c>
      <c r="S33" s="36">
        <v>47</v>
      </c>
      <c r="T33" s="218">
        <v>100</v>
      </c>
      <c r="U33" s="218">
        <v>98</v>
      </c>
      <c r="V33" s="224">
        <f t="shared" si="4"/>
        <v>-2</v>
      </c>
      <c r="W33" s="10">
        <f t="shared" si="0"/>
        <v>86</v>
      </c>
      <c r="X33" s="2">
        <f aca="true" t="shared" si="11" ref="X33:X67">C33+J33+Q33</f>
        <v>87</v>
      </c>
      <c r="Y33" s="2">
        <v>84</v>
      </c>
      <c r="Z33" s="2">
        <f t="shared" si="1"/>
        <v>-57</v>
      </c>
      <c r="AA33" s="218">
        <v>200</v>
      </c>
      <c r="AB33" s="216"/>
      <c r="AC33" s="59">
        <v>0</v>
      </c>
      <c r="AD33" s="57">
        <v>196</v>
      </c>
      <c r="AE33" s="56">
        <f t="shared" si="5"/>
        <v>196</v>
      </c>
      <c r="AF33" s="55">
        <f t="shared" si="6"/>
        <v>193</v>
      </c>
      <c r="AG33" s="56">
        <f t="shared" si="7"/>
        <v>-3</v>
      </c>
      <c r="AH33" s="55">
        <f t="shared" si="8"/>
        <v>98.5</v>
      </c>
      <c r="AI33" s="250"/>
      <c r="AJ33" s="250"/>
      <c r="AK33" s="250"/>
      <c r="AL33" s="250"/>
      <c r="AM33" s="250"/>
      <c r="AN33" s="250"/>
      <c r="AO33" s="250"/>
      <c r="AP33" s="250"/>
    </row>
    <row r="34" spans="1:42" ht="12.75">
      <c r="A34" s="258" t="s">
        <v>74</v>
      </c>
      <c r="B34" s="21">
        <v>6</v>
      </c>
      <c r="C34" s="2">
        <v>6</v>
      </c>
      <c r="D34" s="2">
        <v>4</v>
      </c>
      <c r="E34" s="36">
        <v>6</v>
      </c>
      <c r="F34" s="225">
        <v>35</v>
      </c>
      <c r="G34" s="218">
        <v>31</v>
      </c>
      <c r="H34" s="224">
        <f t="shared" si="2"/>
        <v>-4</v>
      </c>
      <c r="I34" s="10">
        <v>39</v>
      </c>
      <c r="J34" s="2">
        <v>59</v>
      </c>
      <c r="K34" s="2">
        <v>52</v>
      </c>
      <c r="L34" s="36">
        <v>60</v>
      </c>
      <c r="M34" s="218">
        <v>170</v>
      </c>
      <c r="N34" s="218">
        <v>170</v>
      </c>
      <c r="O34" s="224">
        <f t="shared" si="3"/>
        <v>0</v>
      </c>
      <c r="P34" s="10">
        <v>92</v>
      </c>
      <c r="Q34" s="2">
        <v>70</v>
      </c>
      <c r="R34" s="2">
        <v>30</v>
      </c>
      <c r="S34" s="36">
        <v>58</v>
      </c>
      <c r="T34" s="218">
        <v>395</v>
      </c>
      <c r="U34" s="218">
        <v>394</v>
      </c>
      <c r="V34" s="224">
        <f t="shared" si="4"/>
        <v>-1</v>
      </c>
      <c r="W34" s="10">
        <f t="shared" si="0"/>
        <v>137</v>
      </c>
      <c r="X34" s="2">
        <f t="shared" si="11"/>
        <v>135</v>
      </c>
      <c r="Y34" s="2">
        <f aca="true" t="shared" si="12" ref="Y34:Y67">D34+K34+R34</f>
        <v>86</v>
      </c>
      <c r="Z34" s="2">
        <f t="shared" si="1"/>
        <v>124</v>
      </c>
      <c r="AA34" s="218">
        <v>482</v>
      </c>
      <c r="AB34" s="216"/>
      <c r="AC34" s="59">
        <v>2</v>
      </c>
      <c r="AD34" s="57">
        <v>600</v>
      </c>
      <c r="AE34" s="56">
        <f t="shared" si="5"/>
        <v>600</v>
      </c>
      <c r="AF34" s="55">
        <f t="shared" si="6"/>
        <v>595</v>
      </c>
      <c r="AG34" s="56">
        <f t="shared" si="7"/>
        <v>-5</v>
      </c>
      <c r="AH34" s="55">
        <f t="shared" si="8"/>
        <v>99.2</v>
      </c>
      <c r="AI34" s="250"/>
      <c r="AJ34" s="250"/>
      <c r="AK34" s="250"/>
      <c r="AL34" s="250"/>
      <c r="AM34" s="250"/>
      <c r="AN34" s="250"/>
      <c r="AO34" s="250"/>
      <c r="AP34" s="250"/>
    </row>
    <row r="35" spans="1:42" ht="12.75">
      <c r="A35" s="258" t="s">
        <v>75</v>
      </c>
      <c r="B35" s="21">
        <v>26</v>
      </c>
      <c r="C35" s="2">
        <v>29</v>
      </c>
      <c r="D35" s="2">
        <v>30</v>
      </c>
      <c r="E35" s="36">
        <v>30</v>
      </c>
      <c r="F35" s="225">
        <v>120</v>
      </c>
      <c r="G35" s="218">
        <v>120</v>
      </c>
      <c r="H35" s="224">
        <f t="shared" si="2"/>
        <v>0</v>
      </c>
      <c r="I35" s="10">
        <v>138</v>
      </c>
      <c r="J35" s="2">
        <v>137</v>
      </c>
      <c r="K35" s="2">
        <v>121</v>
      </c>
      <c r="L35" s="36">
        <v>119</v>
      </c>
      <c r="M35" s="218">
        <v>440</v>
      </c>
      <c r="N35" s="218">
        <v>436</v>
      </c>
      <c r="O35" s="224">
        <f t="shared" si="3"/>
        <v>-4</v>
      </c>
      <c r="P35" s="10">
        <v>86</v>
      </c>
      <c r="Q35" s="2">
        <v>86</v>
      </c>
      <c r="R35" s="2">
        <v>86</v>
      </c>
      <c r="S35" s="36">
        <v>86</v>
      </c>
      <c r="T35" s="218">
        <v>285</v>
      </c>
      <c r="U35" s="218">
        <v>283</v>
      </c>
      <c r="V35" s="224">
        <f t="shared" si="4"/>
        <v>-2</v>
      </c>
      <c r="W35" s="10">
        <f t="shared" si="0"/>
        <v>250</v>
      </c>
      <c r="X35" s="2">
        <f t="shared" si="11"/>
        <v>252</v>
      </c>
      <c r="Y35" s="2">
        <f t="shared" si="12"/>
        <v>237</v>
      </c>
      <c r="Z35" s="2">
        <f t="shared" si="1"/>
        <v>-8</v>
      </c>
      <c r="AA35" s="218">
        <v>731</v>
      </c>
      <c r="AB35" s="216"/>
      <c r="AC35" s="59">
        <v>5</v>
      </c>
      <c r="AD35" s="57">
        <v>845</v>
      </c>
      <c r="AE35" s="56">
        <f t="shared" si="5"/>
        <v>845</v>
      </c>
      <c r="AF35" s="55">
        <f t="shared" si="6"/>
        <v>839</v>
      </c>
      <c r="AG35" s="56">
        <f t="shared" si="7"/>
        <v>-6</v>
      </c>
      <c r="AH35" s="55">
        <f t="shared" si="8"/>
        <v>99.3</v>
      </c>
      <c r="AI35" s="250"/>
      <c r="AJ35" s="250"/>
      <c r="AK35" s="250"/>
      <c r="AL35" s="250"/>
      <c r="AM35" s="250"/>
      <c r="AN35" s="250"/>
      <c r="AO35" s="250"/>
      <c r="AP35" s="250"/>
    </row>
    <row r="36" spans="1:42" ht="12.75">
      <c r="A36" s="258" t="s">
        <v>76</v>
      </c>
      <c r="B36" s="21">
        <v>66</v>
      </c>
      <c r="C36" s="2">
        <v>37</v>
      </c>
      <c r="D36" s="2">
        <v>38</v>
      </c>
      <c r="E36" s="36">
        <v>40</v>
      </c>
      <c r="F36" s="225">
        <v>215</v>
      </c>
      <c r="G36" s="218">
        <v>212</v>
      </c>
      <c r="H36" s="224">
        <f t="shared" si="2"/>
        <v>-3</v>
      </c>
      <c r="I36" s="11"/>
      <c r="J36" s="8"/>
      <c r="K36" s="2">
        <v>1</v>
      </c>
      <c r="L36" s="36">
        <v>1</v>
      </c>
      <c r="M36" s="218">
        <v>0</v>
      </c>
      <c r="N36" s="218">
        <v>0</v>
      </c>
      <c r="O36" s="224">
        <f t="shared" si="3"/>
        <v>0</v>
      </c>
      <c r="P36" s="10">
        <v>65</v>
      </c>
      <c r="Q36" s="2">
        <v>37</v>
      </c>
      <c r="R36" s="2">
        <v>38</v>
      </c>
      <c r="S36" s="36">
        <v>42</v>
      </c>
      <c r="T36" s="218">
        <v>280</v>
      </c>
      <c r="U36" s="218">
        <v>278</v>
      </c>
      <c r="V36" s="224">
        <f t="shared" si="4"/>
        <v>-2</v>
      </c>
      <c r="W36" s="10">
        <f t="shared" si="0"/>
        <v>131</v>
      </c>
      <c r="X36" s="2">
        <f t="shared" si="11"/>
        <v>74</v>
      </c>
      <c r="Y36" s="2">
        <f t="shared" si="12"/>
        <v>77</v>
      </c>
      <c r="Z36" s="2">
        <f t="shared" si="1"/>
        <v>270</v>
      </c>
      <c r="AA36" s="218">
        <v>552</v>
      </c>
      <c r="AB36" s="216"/>
      <c r="AC36" s="59">
        <v>1</v>
      </c>
      <c r="AD36" s="57">
        <v>495</v>
      </c>
      <c r="AE36" s="56">
        <f t="shared" si="5"/>
        <v>495</v>
      </c>
      <c r="AF36" s="55">
        <f t="shared" si="6"/>
        <v>490</v>
      </c>
      <c r="AG36" s="56">
        <f t="shared" si="7"/>
        <v>-5</v>
      </c>
      <c r="AH36" s="55">
        <f t="shared" si="8"/>
        <v>99</v>
      </c>
      <c r="AI36" s="250"/>
      <c r="AJ36" s="250"/>
      <c r="AK36" s="250"/>
      <c r="AL36" s="250"/>
      <c r="AM36" s="250"/>
      <c r="AN36" s="250"/>
      <c r="AO36" s="250"/>
      <c r="AP36" s="250"/>
    </row>
    <row r="37" spans="1:42" ht="12.75">
      <c r="A37" s="258" t="s">
        <v>77</v>
      </c>
      <c r="B37" s="21">
        <v>20</v>
      </c>
      <c r="C37" s="2">
        <v>21</v>
      </c>
      <c r="D37" s="2">
        <v>23</v>
      </c>
      <c r="E37" s="36">
        <v>22</v>
      </c>
      <c r="F37" s="225">
        <v>135</v>
      </c>
      <c r="G37" s="218">
        <v>133</v>
      </c>
      <c r="H37" s="224">
        <f t="shared" si="2"/>
        <v>-2</v>
      </c>
      <c r="I37" s="10">
        <v>1</v>
      </c>
      <c r="J37" s="2">
        <v>1</v>
      </c>
      <c r="K37" s="2">
        <v>2</v>
      </c>
      <c r="L37" s="36">
        <v>1</v>
      </c>
      <c r="M37" s="218">
        <v>10</v>
      </c>
      <c r="N37" s="218">
        <v>7</v>
      </c>
      <c r="O37" s="224">
        <f t="shared" si="3"/>
        <v>-3</v>
      </c>
      <c r="P37" s="10">
        <v>89</v>
      </c>
      <c r="Q37" s="2">
        <v>93</v>
      </c>
      <c r="R37" s="2">
        <v>105</v>
      </c>
      <c r="S37" s="36">
        <v>103</v>
      </c>
      <c r="T37" s="218">
        <v>270</v>
      </c>
      <c r="U37" s="218">
        <v>266</v>
      </c>
      <c r="V37" s="224">
        <f t="shared" si="4"/>
        <v>-4</v>
      </c>
      <c r="W37" s="10">
        <f t="shared" si="0"/>
        <v>110</v>
      </c>
      <c r="X37" s="2">
        <f t="shared" si="11"/>
        <v>115</v>
      </c>
      <c r="Y37" s="2">
        <f t="shared" si="12"/>
        <v>130</v>
      </c>
      <c r="Z37" s="2">
        <f t="shared" si="1"/>
        <v>126</v>
      </c>
      <c r="AA37" s="218">
        <v>481</v>
      </c>
      <c r="AB37" s="216"/>
      <c r="AC37" s="59">
        <v>4</v>
      </c>
      <c r="AD37" s="57">
        <v>415</v>
      </c>
      <c r="AE37" s="56">
        <f t="shared" si="5"/>
        <v>415</v>
      </c>
      <c r="AF37" s="55">
        <f t="shared" si="6"/>
        <v>406</v>
      </c>
      <c r="AG37" s="56">
        <f t="shared" si="7"/>
        <v>-9</v>
      </c>
      <c r="AH37" s="55">
        <f t="shared" si="8"/>
        <v>97.8</v>
      </c>
      <c r="AI37" s="250"/>
      <c r="AJ37" s="250"/>
      <c r="AK37" s="250"/>
      <c r="AL37" s="250"/>
      <c r="AM37" s="250"/>
      <c r="AN37" s="250"/>
      <c r="AO37" s="250"/>
      <c r="AP37" s="250"/>
    </row>
    <row r="38" spans="1:42" ht="12.75">
      <c r="A38" s="258" t="s">
        <v>78</v>
      </c>
      <c r="B38" s="21">
        <v>1</v>
      </c>
      <c r="C38" s="2">
        <v>1</v>
      </c>
      <c r="D38" s="2">
        <v>1</v>
      </c>
      <c r="E38" s="36">
        <v>1</v>
      </c>
      <c r="F38" s="225">
        <v>2</v>
      </c>
      <c r="G38" s="218">
        <v>2</v>
      </c>
      <c r="H38" s="224">
        <f t="shared" si="2"/>
        <v>0</v>
      </c>
      <c r="I38" s="10">
        <v>112</v>
      </c>
      <c r="J38" s="2">
        <v>77</v>
      </c>
      <c r="K38" s="2">
        <v>72</v>
      </c>
      <c r="L38" s="36">
        <v>86</v>
      </c>
      <c r="M38" s="218">
        <v>470</v>
      </c>
      <c r="N38" s="218">
        <v>466</v>
      </c>
      <c r="O38" s="224">
        <f t="shared" si="3"/>
        <v>-4</v>
      </c>
      <c r="P38" s="10">
        <v>9</v>
      </c>
      <c r="Q38" s="2">
        <v>9</v>
      </c>
      <c r="R38" s="2">
        <v>8</v>
      </c>
      <c r="S38" s="36">
        <v>8</v>
      </c>
      <c r="T38" s="218">
        <v>20</v>
      </c>
      <c r="U38" s="218">
        <v>18</v>
      </c>
      <c r="V38" s="224">
        <f t="shared" si="4"/>
        <v>-2</v>
      </c>
      <c r="W38" s="10">
        <f aca="true" t="shared" si="13" ref="W38:W67">B38+I38+P38</f>
        <v>122</v>
      </c>
      <c r="X38" s="2">
        <f t="shared" si="11"/>
        <v>87</v>
      </c>
      <c r="Y38" s="2">
        <f t="shared" si="12"/>
        <v>81</v>
      </c>
      <c r="Z38" s="2">
        <f aca="true" t="shared" si="14" ref="Z38:Z69">AA38-Y38-X38-W38</f>
        <v>219</v>
      </c>
      <c r="AA38" s="218">
        <v>509</v>
      </c>
      <c r="AB38" s="216"/>
      <c r="AC38" s="59">
        <v>1</v>
      </c>
      <c r="AD38" s="57">
        <v>492</v>
      </c>
      <c r="AE38" s="56">
        <f t="shared" si="5"/>
        <v>492</v>
      </c>
      <c r="AF38" s="55">
        <f t="shared" si="6"/>
        <v>486</v>
      </c>
      <c r="AG38" s="56">
        <f t="shared" si="7"/>
        <v>-6</v>
      </c>
      <c r="AH38" s="55">
        <f t="shared" si="8"/>
        <v>98.8</v>
      </c>
      <c r="AI38" s="250"/>
      <c r="AJ38" s="250"/>
      <c r="AK38" s="250"/>
      <c r="AL38" s="250"/>
      <c r="AM38" s="250"/>
      <c r="AN38" s="250"/>
      <c r="AO38" s="250"/>
      <c r="AP38" s="250"/>
    </row>
    <row r="39" spans="1:42" ht="12.75">
      <c r="A39" s="258" t="s">
        <v>79</v>
      </c>
      <c r="B39" s="20"/>
      <c r="C39" s="2">
        <v>4</v>
      </c>
      <c r="D39" s="2">
        <v>3</v>
      </c>
      <c r="E39" s="36">
        <v>3</v>
      </c>
      <c r="F39" s="225">
        <v>3</v>
      </c>
      <c r="G39" s="218">
        <v>3</v>
      </c>
      <c r="H39" s="224">
        <f t="shared" si="2"/>
        <v>0</v>
      </c>
      <c r="I39" s="10">
        <v>68</v>
      </c>
      <c r="J39" s="2">
        <v>50</v>
      </c>
      <c r="K39" s="2">
        <v>50</v>
      </c>
      <c r="L39" s="36">
        <v>50</v>
      </c>
      <c r="M39" s="218">
        <v>245</v>
      </c>
      <c r="N39" s="218">
        <v>242</v>
      </c>
      <c r="O39" s="224">
        <f t="shared" si="3"/>
        <v>-3</v>
      </c>
      <c r="P39" s="10">
        <v>18</v>
      </c>
      <c r="Q39" s="2">
        <v>15</v>
      </c>
      <c r="R39" s="2">
        <v>16</v>
      </c>
      <c r="S39" s="36">
        <v>16</v>
      </c>
      <c r="T39" s="218">
        <v>55</v>
      </c>
      <c r="U39" s="218">
        <v>52</v>
      </c>
      <c r="V39" s="224">
        <f t="shared" si="4"/>
        <v>-3</v>
      </c>
      <c r="W39" s="10">
        <f t="shared" si="13"/>
        <v>86</v>
      </c>
      <c r="X39" s="2">
        <f t="shared" si="11"/>
        <v>69</v>
      </c>
      <c r="Y39" s="2">
        <f t="shared" si="12"/>
        <v>69</v>
      </c>
      <c r="Z39" s="2">
        <f t="shared" si="14"/>
        <v>99</v>
      </c>
      <c r="AA39" s="218">
        <v>323</v>
      </c>
      <c r="AB39" s="216"/>
      <c r="AC39" s="59">
        <v>13</v>
      </c>
      <c r="AD39" s="57">
        <v>303</v>
      </c>
      <c r="AE39" s="56">
        <f t="shared" si="5"/>
        <v>303</v>
      </c>
      <c r="AF39" s="55">
        <f t="shared" si="6"/>
        <v>297</v>
      </c>
      <c r="AG39" s="56">
        <f t="shared" si="7"/>
        <v>-6</v>
      </c>
      <c r="AH39" s="55">
        <f t="shared" si="8"/>
        <v>98</v>
      </c>
      <c r="AI39" s="250"/>
      <c r="AJ39" s="250"/>
      <c r="AK39" s="250"/>
      <c r="AL39" s="250"/>
      <c r="AM39" s="250"/>
      <c r="AN39" s="250"/>
      <c r="AO39" s="250"/>
      <c r="AP39" s="250"/>
    </row>
    <row r="40" spans="1:42" ht="12.75">
      <c r="A40" s="258" t="s">
        <v>80</v>
      </c>
      <c r="B40" s="21">
        <v>2</v>
      </c>
      <c r="C40" s="2">
        <v>2</v>
      </c>
      <c r="D40" s="2">
        <v>2</v>
      </c>
      <c r="E40" s="36">
        <v>2</v>
      </c>
      <c r="F40" s="225">
        <v>2</v>
      </c>
      <c r="G40" s="218">
        <v>2</v>
      </c>
      <c r="H40" s="224">
        <f t="shared" si="2"/>
        <v>0</v>
      </c>
      <c r="I40" s="10">
        <v>44</v>
      </c>
      <c r="J40" s="2">
        <v>42</v>
      </c>
      <c r="K40" s="2">
        <v>39</v>
      </c>
      <c r="L40" s="36">
        <v>31</v>
      </c>
      <c r="M40" s="218">
        <v>180</v>
      </c>
      <c r="N40" s="218">
        <v>178</v>
      </c>
      <c r="O40" s="224">
        <f t="shared" si="3"/>
        <v>-2</v>
      </c>
      <c r="P40" s="10">
        <v>41</v>
      </c>
      <c r="Q40" s="2">
        <v>85</v>
      </c>
      <c r="R40" s="2">
        <v>39</v>
      </c>
      <c r="S40" s="36">
        <v>92</v>
      </c>
      <c r="T40" s="218">
        <v>320</v>
      </c>
      <c r="U40" s="218">
        <v>320</v>
      </c>
      <c r="V40" s="224">
        <f t="shared" si="4"/>
        <v>0</v>
      </c>
      <c r="W40" s="10">
        <f t="shared" si="13"/>
        <v>87</v>
      </c>
      <c r="X40" s="2">
        <f t="shared" si="11"/>
        <v>129</v>
      </c>
      <c r="Y40" s="2">
        <f t="shared" si="12"/>
        <v>80</v>
      </c>
      <c r="Z40" s="2">
        <f t="shared" si="14"/>
        <v>204</v>
      </c>
      <c r="AA40" s="218">
        <v>500</v>
      </c>
      <c r="AB40" s="216"/>
      <c r="AC40" s="59">
        <v>2</v>
      </c>
      <c r="AD40" s="57">
        <v>502</v>
      </c>
      <c r="AE40" s="56">
        <f t="shared" si="5"/>
        <v>502</v>
      </c>
      <c r="AF40" s="55">
        <f t="shared" si="6"/>
        <v>500</v>
      </c>
      <c r="AG40" s="56">
        <f t="shared" si="7"/>
        <v>-2</v>
      </c>
      <c r="AH40" s="55">
        <f t="shared" si="8"/>
        <v>99.6</v>
      </c>
      <c r="AI40" s="250"/>
      <c r="AJ40" s="250"/>
      <c r="AK40" s="250"/>
      <c r="AL40" s="250"/>
      <c r="AM40" s="250"/>
      <c r="AN40" s="250"/>
      <c r="AO40" s="250"/>
      <c r="AP40" s="250"/>
    </row>
    <row r="41" spans="1:42" ht="12.75">
      <c r="A41" s="258" t="s">
        <v>81</v>
      </c>
      <c r="B41" s="21">
        <v>1</v>
      </c>
      <c r="C41" s="2">
        <v>1</v>
      </c>
      <c r="D41" s="2">
        <v>1</v>
      </c>
      <c r="E41" s="36">
        <v>2</v>
      </c>
      <c r="F41" s="225">
        <v>3</v>
      </c>
      <c r="G41" s="218">
        <v>3</v>
      </c>
      <c r="H41" s="224">
        <f t="shared" si="2"/>
        <v>0</v>
      </c>
      <c r="I41" s="10">
        <v>59</v>
      </c>
      <c r="J41" s="2">
        <v>53</v>
      </c>
      <c r="K41" s="2">
        <v>58</v>
      </c>
      <c r="L41" s="36">
        <v>59</v>
      </c>
      <c r="M41" s="218">
        <v>290</v>
      </c>
      <c r="N41" s="218">
        <v>285</v>
      </c>
      <c r="O41" s="224">
        <f t="shared" si="3"/>
        <v>-5</v>
      </c>
      <c r="P41" s="10">
        <v>22</v>
      </c>
      <c r="Q41" s="2">
        <v>40</v>
      </c>
      <c r="R41" s="2">
        <v>39</v>
      </c>
      <c r="S41" s="36">
        <v>40</v>
      </c>
      <c r="T41" s="218">
        <v>105</v>
      </c>
      <c r="U41" s="218">
        <v>103</v>
      </c>
      <c r="V41" s="224">
        <f t="shared" si="4"/>
        <v>-2</v>
      </c>
      <c r="W41" s="10">
        <f t="shared" si="13"/>
        <v>82</v>
      </c>
      <c r="X41" s="2">
        <f t="shared" si="11"/>
        <v>94</v>
      </c>
      <c r="Y41" s="2">
        <f t="shared" si="12"/>
        <v>98</v>
      </c>
      <c r="Z41" s="2">
        <f t="shared" si="14"/>
        <v>101</v>
      </c>
      <c r="AA41" s="218">
        <v>375</v>
      </c>
      <c r="AB41" s="216"/>
      <c r="AC41" s="59">
        <v>13</v>
      </c>
      <c r="AD41" s="57">
        <v>398</v>
      </c>
      <c r="AE41" s="56">
        <f t="shared" si="5"/>
        <v>398</v>
      </c>
      <c r="AF41" s="55">
        <f t="shared" si="6"/>
        <v>391</v>
      </c>
      <c r="AG41" s="56">
        <f t="shared" si="7"/>
        <v>-7</v>
      </c>
      <c r="AH41" s="55">
        <f t="shared" si="8"/>
        <v>98.2</v>
      </c>
      <c r="AI41" s="250"/>
      <c r="AJ41" s="250"/>
      <c r="AK41" s="250"/>
      <c r="AL41" s="250"/>
      <c r="AM41" s="250"/>
      <c r="AN41" s="250"/>
      <c r="AO41" s="250"/>
      <c r="AP41" s="250"/>
    </row>
    <row r="42" spans="1:42" ht="12.75">
      <c r="A42" s="259" t="s">
        <v>86</v>
      </c>
      <c r="B42" s="20"/>
      <c r="C42" s="8"/>
      <c r="D42" s="8"/>
      <c r="E42" s="34"/>
      <c r="F42" s="225"/>
      <c r="G42" s="217"/>
      <c r="H42" s="224">
        <f t="shared" si="2"/>
        <v>0</v>
      </c>
      <c r="I42" s="11"/>
      <c r="J42" s="8"/>
      <c r="K42" s="8"/>
      <c r="L42" s="34"/>
      <c r="M42" s="217"/>
      <c r="N42" s="217"/>
      <c r="O42" s="224">
        <f t="shared" si="3"/>
        <v>0</v>
      </c>
      <c r="P42" s="11"/>
      <c r="Q42" s="8"/>
      <c r="R42" s="8"/>
      <c r="S42" s="34"/>
      <c r="T42" s="217"/>
      <c r="U42" s="217"/>
      <c r="V42" s="224">
        <f t="shared" si="4"/>
        <v>0</v>
      </c>
      <c r="W42" s="10">
        <f t="shared" si="13"/>
        <v>0</v>
      </c>
      <c r="X42" s="2">
        <f t="shared" si="11"/>
        <v>0</v>
      </c>
      <c r="Y42" s="2">
        <f t="shared" si="12"/>
        <v>0</v>
      </c>
      <c r="Z42" s="2">
        <f t="shared" si="14"/>
        <v>0</v>
      </c>
      <c r="AA42" s="218">
        <v>0</v>
      </c>
      <c r="AB42" s="216"/>
      <c r="AC42" s="59"/>
      <c r="AD42" s="57">
        <v>0</v>
      </c>
      <c r="AE42" s="56">
        <f t="shared" si="5"/>
        <v>0</v>
      </c>
      <c r="AF42" s="55">
        <f t="shared" si="6"/>
        <v>0</v>
      </c>
      <c r="AG42" s="56">
        <f t="shared" si="7"/>
        <v>0</v>
      </c>
      <c r="AH42" s="55"/>
      <c r="AI42" s="250"/>
      <c r="AJ42" s="250"/>
      <c r="AK42" s="250"/>
      <c r="AL42" s="250"/>
      <c r="AM42" s="250"/>
      <c r="AN42" s="250"/>
      <c r="AO42" s="250"/>
      <c r="AP42" s="250"/>
    </row>
    <row r="43" spans="1:42" ht="12.75">
      <c r="A43" s="258" t="s">
        <v>82</v>
      </c>
      <c r="B43" s="21">
        <v>5</v>
      </c>
      <c r="C43" s="2">
        <v>5</v>
      </c>
      <c r="D43" s="2">
        <v>5</v>
      </c>
      <c r="E43" s="36">
        <v>5</v>
      </c>
      <c r="F43" s="225">
        <v>2</v>
      </c>
      <c r="G43" s="218">
        <v>2</v>
      </c>
      <c r="H43" s="224">
        <f t="shared" si="2"/>
        <v>0</v>
      </c>
      <c r="I43" s="10">
        <v>63</v>
      </c>
      <c r="J43" s="2">
        <v>80</v>
      </c>
      <c r="K43" s="2">
        <v>90</v>
      </c>
      <c r="L43" s="36">
        <v>86</v>
      </c>
      <c r="M43" s="218">
        <v>310</v>
      </c>
      <c r="N43" s="218">
        <v>309</v>
      </c>
      <c r="O43" s="224">
        <f t="shared" si="3"/>
        <v>-1</v>
      </c>
      <c r="P43" s="10">
        <v>32</v>
      </c>
      <c r="Q43" s="2">
        <v>65</v>
      </c>
      <c r="R43" s="2">
        <v>60</v>
      </c>
      <c r="S43" s="36">
        <v>60</v>
      </c>
      <c r="T43" s="218">
        <v>140</v>
      </c>
      <c r="U43" s="218">
        <v>139</v>
      </c>
      <c r="V43" s="224">
        <f t="shared" si="4"/>
        <v>-1</v>
      </c>
      <c r="W43" s="10">
        <f t="shared" si="13"/>
        <v>100</v>
      </c>
      <c r="X43" s="2">
        <f t="shared" si="11"/>
        <v>150</v>
      </c>
      <c r="Y43" s="2">
        <f t="shared" si="12"/>
        <v>155</v>
      </c>
      <c r="Z43" s="2">
        <f t="shared" si="14"/>
        <v>75</v>
      </c>
      <c r="AA43" s="218">
        <v>480</v>
      </c>
      <c r="AB43" s="216"/>
      <c r="AC43" s="59">
        <v>2</v>
      </c>
      <c r="AD43" s="57">
        <v>452</v>
      </c>
      <c r="AE43" s="56">
        <f t="shared" si="5"/>
        <v>452</v>
      </c>
      <c r="AF43" s="55">
        <f t="shared" si="6"/>
        <v>450</v>
      </c>
      <c r="AG43" s="56">
        <f t="shared" si="7"/>
        <v>-2</v>
      </c>
      <c r="AH43" s="55">
        <f t="shared" si="8"/>
        <v>99.6</v>
      </c>
      <c r="AI43" s="250"/>
      <c r="AJ43" s="250"/>
      <c r="AK43" s="250"/>
      <c r="AL43" s="250"/>
      <c r="AM43" s="250"/>
      <c r="AN43" s="250"/>
      <c r="AO43" s="250"/>
      <c r="AP43" s="250"/>
    </row>
    <row r="44" spans="1:42" ht="12.75">
      <c r="A44" s="258" t="s">
        <v>83</v>
      </c>
      <c r="B44" s="21">
        <v>79</v>
      </c>
      <c r="C44" s="2">
        <v>78</v>
      </c>
      <c r="D44" s="2">
        <v>78</v>
      </c>
      <c r="E44" s="36">
        <v>79</v>
      </c>
      <c r="F44" s="225">
        <v>390</v>
      </c>
      <c r="G44" s="218">
        <v>385</v>
      </c>
      <c r="H44" s="224">
        <f t="shared" si="2"/>
        <v>-5</v>
      </c>
      <c r="I44" s="10">
        <v>3</v>
      </c>
      <c r="J44" s="2">
        <v>3</v>
      </c>
      <c r="K44" s="2">
        <v>3</v>
      </c>
      <c r="L44" s="36">
        <v>3</v>
      </c>
      <c r="M44" s="218">
        <v>20</v>
      </c>
      <c r="N44" s="218">
        <v>16</v>
      </c>
      <c r="O44" s="224">
        <f t="shared" si="3"/>
        <v>-4</v>
      </c>
      <c r="P44" s="10">
        <v>67</v>
      </c>
      <c r="Q44" s="2">
        <v>67</v>
      </c>
      <c r="R44" s="2">
        <v>67</v>
      </c>
      <c r="S44" s="36">
        <v>67</v>
      </c>
      <c r="T44" s="218">
        <v>210</v>
      </c>
      <c r="U44" s="218">
        <v>210</v>
      </c>
      <c r="V44" s="224">
        <f t="shared" si="4"/>
        <v>0</v>
      </c>
      <c r="W44" s="10">
        <f t="shared" si="13"/>
        <v>149</v>
      </c>
      <c r="X44" s="2">
        <f t="shared" si="11"/>
        <v>148</v>
      </c>
      <c r="Y44" s="2">
        <f t="shared" si="12"/>
        <v>148</v>
      </c>
      <c r="Z44" s="2">
        <f t="shared" si="14"/>
        <v>149</v>
      </c>
      <c r="AA44" s="218">
        <v>594</v>
      </c>
      <c r="AB44" s="216"/>
      <c r="AC44" s="59">
        <v>2</v>
      </c>
      <c r="AD44" s="57">
        <v>620</v>
      </c>
      <c r="AE44" s="56">
        <f t="shared" si="5"/>
        <v>620</v>
      </c>
      <c r="AF44" s="55">
        <f t="shared" si="6"/>
        <v>611</v>
      </c>
      <c r="AG44" s="56">
        <f t="shared" si="7"/>
        <v>-9</v>
      </c>
      <c r="AH44" s="55">
        <f t="shared" si="8"/>
        <v>98.5</v>
      </c>
      <c r="AI44" s="250"/>
      <c r="AJ44" s="250"/>
      <c r="AK44" s="250"/>
      <c r="AL44" s="250"/>
      <c r="AM44" s="250"/>
      <c r="AN44" s="250"/>
      <c r="AO44" s="250"/>
      <c r="AP44" s="250"/>
    </row>
    <row r="45" spans="1:42" ht="12.75">
      <c r="A45" s="258" t="s">
        <v>84</v>
      </c>
      <c r="B45" s="21">
        <v>35</v>
      </c>
      <c r="C45" s="2">
        <v>35</v>
      </c>
      <c r="D45" s="2">
        <v>40</v>
      </c>
      <c r="E45" s="36">
        <v>51</v>
      </c>
      <c r="F45" s="225">
        <v>135</v>
      </c>
      <c r="G45" s="218">
        <v>133</v>
      </c>
      <c r="H45" s="224">
        <f t="shared" si="2"/>
        <v>-2</v>
      </c>
      <c r="I45" s="11"/>
      <c r="J45" s="2">
        <v>1</v>
      </c>
      <c r="K45" s="2">
        <v>2</v>
      </c>
      <c r="L45" s="36">
        <v>2</v>
      </c>
      <c r="M45" s="218">
        <v>5</v>
      </c>
      <c r="N45" s="218">
        <v>1</v>
      </c>
      <c r="O45" s="224">
        <f t="shared" si="3"/>
        <v>-4</v>
      </c>
      <c r="P45" s="10">
        <v>19</v>
      </c>
      <c r="Q45" s="2">
        <v>23</v>
      </c>
      <c r="R45" s="2">
        <v>29</v>
      </c>
      <c r="S45" s="36">
        <v>29</v>
      </c>
      <c r="T45" s="218">
        <v>70</v>
      </c>
      <c r="U45" s="218">
        <v>65</v>
      </c>
      <c r="V45" s="224">
        <f t="shared" si="4"/>
        <v>-5</v>
      </c>
      <c r="W45" s="10">
        <f t="shared" si="13"/>
        <v>54</v>
      </c>
      <c r="X45" s="2">
        <f t="shared" si="11"/>
        <v>59</v>
      </c>
      <c r="Y45" s="2">
        <f t="shared" si="12"/>
        <v>71</v>
      </c>
      <c r="Z45" s="2">
        <f t="shared" si="14"/>
        <v>100</v>
      </c>
      <c r="AA45" s="218">
        <v>284</v>
      </c>
      <c r="AB45" s="216"/>
      <c r="AC45" s="59">
        <v>1</v>
      </c>
      <c r="AD45" s="57">
        <v>210</v>
      </c>
      <c r="AE45" s="56">
        <f t="shared" si="5"/>
        <v>210</v>
      </c>
      <c r="AF45" s="55">
        <f t="shared" si="6"/>
        <v>199</v>
      </c>
      <c r="AG45" s="56">
        <f t="shared" si="7"/>
        <v>-11</v>
      </c>
      <c r="AH45" s="55">
        <f t="shared" si="8"/>
        <v>94.8</v>
      </c>
      <c r="AI45" s="250"/>
      <c r="AJ45" s="250"/>
      <c r="AK45" s="250"/>
      <c r="AL45" s="250"/>
      <c r="AM45" s="250"/>
      <c r="AN45" s="250"/>
      <c r="AO45" s="250"/>
      <c r="AP45" s="250"/>
    </row>
    <row r="46" spans="1:42" ht="12.75">
      <c r="A46" s="258" t="s">
        <v>85</v>
      </c>
      <c r="B46" s="21"/>
      <c r="C46" s="2">
        <v>3</v>
      </c>
      <c r="D46" s="2">
        <v>3</v>
      </c>
      <c r="E46" s="36">
        <v>4</v>
      </c>
      <c r="F46" s="225">
        <v>1</v>
      </c>
      <c r="G46" s="218">
        <v>1</v>
      </c>
      <c r="H46" s="224">
        <f t="shared" si="2"/>
        <v>0</v>
      </c>
      <c r="I46" s="10">
        <v>25</v>
      </c>
      <c r="J46" s="2">
        <v>75</v>
      </c>
      <c r="K46" s="2">
        <v>75</v>
      </c>
      <c r="L46" s="36">
        <v>75</v>
      </c>
      <c r="M46" s="218">
        <v>190</v>
      </c>
      <c r="N46" s="218">
        <v>187</v>
      </c>
      <c r="O46" s="224">
        <f t="shared" si="3"/>
        <v>-3</v>
      </c>
      <c r="P46" s="10">
        <v>6</v>
      </c>
      <c r="Q46" s="2">
        <v>17</v>
      </c>
      <c r="R46" s="2">
        <v>18</v>
      </c>
      <c r="S46" s="36">
        <v>18</v>
      </c>
      <c r="T46" s="218">
        <v>100</v>
      </c>
      <c r="U46" s="218">
        <v>91</v>
      </c>
      <c r="V46" s="224">
        <f t="shared" si="4"/>
        <v>-9</v>
      </c>
      <c r="W46" s="10">
        <f t="shared" si="13"/>
        <v>31</v>
      </c>
      <c r="X46" s="2">
        <f t="shared" si="11"/>
        <v>95</v>
      </c>
      <c r="Y46" s="2">
        <f t="shared" si="12"/>
        <v>96</v>
      </c>
      <c r="Z46" s="2">
        <f t="shared" si="14"/>
        <v>1</v>
      </c>
      <c r="AA46" s="218">
        <v>223</v>
      </c>
      <c r="AB46" s="216"/>
      <c r="AC46" s="59">
        <v>1</v>
      </c>
      <c r="AD46" s="57">
        <v>291</v>
      </c>
      <c r="AE46" s="56">
        <f t="shared" si="5"/>
        <v>291</v>
      </c>
      <c r="AF46" s="55">
        <f t="shared" si="6"/>
        <v>279</v>
      </c>
      <c r="AG46" s="56">
        <f t="shared" si="7"/>
        <v>-12</v>
      </c>
      <c r="AH46" s="55">
        <f t="shared" si="8"/>
        <v>95.9</v>
      </c>
      <c r="AI46" s="250"/>
      <c r="AJ46" s="250"/>
      <c r="AK46" s="250"/>
      <c r="AL46" s="250"/>
      <c r="AM46" s="250"/>
      <c r="AN46" s="250"/>
      <c r="AO46" s="250"/>
      <c r="AP46" s="250"/>
    </row>
    <row r="47" spans="1:42" ht="12.75">
      <c r="A47" s="258" t="s">
        <v>43</v>
      </c>
      <c r="B47" s="21">
        <v>95</v>
      </c>
      <c r="C47" s="2">
        <v>85</v>
      </c>
      <c r="D47" s="2">
        <v>92</v>
      </c>
      <c r="E47" s="34"/>
      <c r="F47" s="225">
        <v>420</v>
      </c>
      <c r="G47" s="217">
        <v>416</v>
      </c>
      <c r="H47" s="224">
        <f t="shared" si="2"/>
        <v>-4</v>
      </c>
      <c r="I47" s="11"/>
      <c r="J47" s="2">
        <v>3</v>
      </c>
      <c r="K47" s="2">
        <v>5</v>
      </c>
      <c r="L47" s="36">
        <v>2</v>
      </c>
      <c r="M47" s="218">
        <v>10</v>
      </c>
      <c r="N47" s="218">
        <v>7</v>
      </c>
      <c r="O47" s="224">
        <f t="shared" si="3"/>
        <v>-3</v>
      </c>
      <c r="P47" s="10">
        <v>64</v>
      </c>
      <c r="Q47" s="2">
        <v>65</v>
      </c>
      <c r="R47" s="2">
        <v>65</v>
      </c>
      <c r="S47" s="34"/>
      <c r="T47" s="217">
        <v>220</v>
      </c>
      <c r="U47" s="217">
        <v>215</v>
      </c>
      <c r="V47" s="224">
        <f t="shared" si="4"/>
        <v>-5</v>
      </c>
      <c r="W47" s="10">
        <f t="shared" si="13"/>
        <v>159</v>
      </c>
      <c r="X47" s="2">
        <f t="shared" si="11"/>
        <v>153</v>
      </c>
      <c r="Y47" s="2">
        <f t="shared" si="12"/>
        <v>162</v>
      </c>
      <c r="Z47" s="2">
        <f t="shared" si="14"/>
        <v>106</v>
      </c>
      <c r="AA47" s="218">
        <v>580</v>
      </c>
      <c r="AB47" s="216"/>
      <c r="AC47" s="59">
        <v>20</v>
      </c>
      <c r="AD47" s="57">
        <v>650</v>
      </c>
      <c r="AE47" s="56">
        <f t="shared" si="5"/>
        <v>650</v>
      </c>
      <c r="AF47" s="55">
        <f t="shared" si="6"/>
        <v>638</v>
      </c>
      <c r="AG47" s="56">
        <f t="shared" si="7"/>
        <v>-12</v>
      </c>
      <c r="AH47" s="55">
        <f t="shared" si="8"/>
        <v>98.2</v>
      </c>
      <c r="AI47" s="250"/>
      <c r="AJ47" s="250"/>
      <c r="AK47" s="250"/>
      <c r="AL47" s="250"/>
      <c r="AM47" s="250"/>
      <c r="AN47" s="250"/>
      <c r="AO47" s="250"/>
      <c r="AP47" s="250"/>
    </row>
    <row r="48" spans="1:42" ht="12.75">
      <c r="A48" s="258" t="s">
        <v>44</v>
      </c>
      <c r="B48" s="21">
        <v>5.67</v>
      </c>
      <c r="C48" s="2">
        <v>6.67</v>
      </c>
      <c r="D48" s="2">
        <v>7.67</v>
      </c>
      <c r="E48" s="36">
        <v>7.67</v>
      </c>
      <c r="F48" s="225">
        <v>15</v>
      </c>
      <c r="G48" s="218">
        <v>14</v>
      </c>
      <c r="H48" s="224">
        <f t="shared" si="2"/>
        <v>-1</v>
      </c>
      <c r="I48" s="10">
        <v>34.67</v>
      </c>
      <c r="J48" s="2">
        <v>28.67</v>
      </c>
      <c r="K48" s="2">
        <v>31.67</v>
      </c>
      <c r="L48" s="36">
        <v>24.67</v>
      </c>
      <c r="M48" s="218">
        <v>160</v>
      </c>
      <c r="N48" s="218">
        <v>158</v>
      </c>
      <c r="O48" s="224">
        <f t="shared" si="3"/>
        <v>-2</v>
      </c>
      <c r="P48" s="10">
        <v>40.67</v>
      </c>
      <c r="Q48" s="2">
        <v>29.67</v>
      </c>
      <c r="R48" s="2">
        <v>26.67</v>
      </c>
      <c r="S48" s="36">
        <v>26.67</v>
      </c>
      <c r="T48" s="218">
        <v>120</v>
      </c>
      <c r="U48" s="218">
        <v>117</v>
      </c>
      <c r="V48" s="224">
        <f t="shared" si="4"/>
        <v>-3</v>
      </c>
      <c r="W48" s="10">
        <f t="shared" si="13"/>
        <v>81.01</v>
      </c>
      <c r="X48" s="2">
        <f t="shared" si="11"/>
        <v>65.01</v>
      </c>
      <c r="Y48" s="2">
        <f t="shared" si="12"/>
        <v>66.01</v>
      </c>
      <c r="Z48" s="2">
        <f t="shared" si="14"/>
        <v>88.97000000000001</v>
      </c>
      <c r="AA48" s="218">
        <v>301</v>
      </c>
      <c r="AB48" s="216"/>
      <c r="AC48" s="59">
        <v>6</v>
      </c>
      <c r="AD48" s="57">
        <v>295</v>
      </c>
      <c r="AE48" s="56">
        <f t="shared" si="5"/>
        <v>295</v>
      </c>
      <c r="AF48" s="55">
        <f t="shared" si="6"/>
        <v>289</v>
      </c>
      <c r="AG48" s="56">
        <f t="shared" si="7"/>
        <v>-6</v>
      </c>
      <c r="AH48" s="55">
        <f t="shared" si="8"/>
        <v>98</v>
      </c>
      <c r="AI48" s="250"/>
      <c r="AJ48" s="250"/>
      <c r="AK48" s="250"/>
      <c r="AL48" s="250"/>
      <c r="AM48" s="250"/>
      <c r="AN48" s="250"/>
      <c r="AO48" s="250"/>
      <c r="AP48" s="250"/>
    </row>
    <row r="49" spans="1:42" ht="12.75">
      <c r="A49" s="258" t="s">
        <v>32</v>
      </c>
      <c r="B49" s="21">
        <v>9</v>
      </c>
      <c r="C49" s="2">
        <v>8</v>
      </c>
      <c r="D49" s="2">
        <v>7</v>
      </c>
      <c r="E49" s="36">
        <v>9</v>
      </c>
      <c r="F49" s="225">
        <v>30</v>
      </c>
      <c r="G49" s="218">
        <v>30</v>
      </c>
      <c r="H49" s="224">
        <f t="shared" si="2"/>
        <v>0</v>
      </c>
      <c r="I49" s="11">
        <v>6</v>
      </c>
      <c r="J49" s="2">
        <v>5</v>
      </c>
      <c r="K49" s="2">
        <v>5</v>
      </c>
      <c r="L49" s="36">
        <v>8</v>
      </c>
      <c r="M49" s="218">
        <v>20</v>
      </c>
      <c r="N49" s="218">
        <v>20</v>
      </c>
      <c r="O49" s="224">
        <f t="shared" si="3"/>
        <v>0</v>
      </c>
      <c r="P49" s="10">
        <v>9</v>
      </c>
      <c r="Q49" s="2">
        <v>7</v>
      </c>
      <c r="R49" s="2">
        <v>7</v>
      </c>
      <c r="S49" s="36">
        <v>9</v>
      </c>
      <c r="T49" s="218">
        <v>30</v>
      </c>
      <c r="U49" s="218">
        <v>28</v>
      </c>
      <c r="V49" s="224">
        <f t="shared" si="4"/>
        <v>-2</v>
      </c>
      <c r="W49" s="10">
        <f t="shared" si="13"/>
        <v>24</v>
      </c>
      <c r="X49" s="2">
        <f t="shared" si="11"/>
        <v>20</v>
      </c>
      <c r="Y49" s="2">
        <f t="shared" si="12"/>
        <v>19</v>
      </c>
      <c r="Z49" s="2">
        <f t="shared" si="14"/>
        <v>26</v>
      </c>
      <c r="AA49" s="218">
        <v>89</v>
      </c>
      <c r="AB49" s="216"/>
      <c r="AC49" s="59">
        <v>0</v>
      </c>
      <c r="AD49" s="57">
        <v>80</v>
      </c>
      <c r="AE49" s="56">
        <f t="shared" si="5"/>
        <v>80</v>
      </c>
      <c r="AF49" s="55">
        <f t="shared" si="6"/>
        <v>78</v>
      </c>
      <c r="AG49" s="56">
        <f t="shared" si="7"/>
        <v>-2</v>
      </c>
      <c r="AH49" s="55">
        <f t="shared" si="8"/>
        <v>97.5</v>
      </c>
      <c r="AI49" s="250"/>
      <c r="AJ49" s="250"/>
      <c r="AK49" s="250"/>
      <c r="AL49" s="250"/>
      <c r="AM49" s="250"/>
      <c r="AN49" s="250"/>
      <c r="AO49" s="250"/>
      <c r="AP49" s="250"/>
    </row>
    <row r="50" spans="1:42" ht="12.75">
      <c r="A50" s="258" t="s">
        <v>34</v>
      </c>
      <c r="B50" s="20"/>
      <c r="C50" s="8"/>
      <c r="D50" s="8"/>
      <c r="E50" s="34"/>
      <c r="F50" s="225"/>
      <c r="G50" s="217"/>
      <c r="H50" s="224">
        <f t="shared" si="2"/>
        <v>0</v>
      </c>
      <c r="I50" s="11"/>
      <c r="J50" s="8"/>
      <c r="K50" s="8"/>
      <c r="L50" s="34"/>
      <c r="M50" s="217"/>
      <c r="N50" s="217"/>
      <c r="O50" s="224">
        <f t="shared" si="3"/>
        <v>0</v>
      </c>
      <c r="P50" s="11"/>
      <c r="Q50" s="8"/>
      <c r="R50" s="8"/>
      <c r="S50" s="34"/>
      <c r="T50" s="217"/>
      <c r="U50" s="217"/>
      <c r="V50" s="224">
        <f t="shared" si="4"/>
        <v>0</v>
      </c>
      <c r="W50" s="10">
        <f t="shared" si="13"/>
        <v>0</v>
      </c>
      <c r="X50" s="2">
        <f t="shared" si="11"/>
        <v>0</v>
      </c>
      <c r="Y50" s="2">
        <f t="shared" si="12"/>
        <v>0</v>
      </c>
      <c r="Z50" s="2">
        <f t="shared" si="14"/>
        <v>0</v>
      </c>
      <c r="AA50" s="218">
        <v>0</v>
      </c>
      <c r="AB50" s="216"/>
      <c r="AC50" s="59"/>
      <c r="AD50" s="57">
        <v>0</v>
      </c>
      <c r="AE50" s="56">
        <f t="shared" si="5"/>
        <v>0</v>
      </c>
      <c r="AF50" s="55">
        <f t="shared" si="6"/>
        <v>0</v>
      </c>
      <c r="AG50" s="56">
        <f t="shared" si="7"/>
        <v>0</v>
      </c>
      <c r="AH50" s="55"/>
      <c r="AI50" s="250"/>
      <c r="AJ50" s="250"/>
      <c r="AK50" s="250"/>
      <c r="AL50" s="250"/>
      <c r="AM50" s="250"/>
      <c r="AN50" s="250"/>
      <c r="AO50" s="250"/>
      <c r="AP50" s="250"/>
    </row>
    <row r="51" spans="1:42" ht="12.75">
      <c r="A51" s="258" t="s">
        <v>16</v>
      </c>
      <c r="B51" s="20"/>
      <c r="C51" s="8"/>
      <c r="D51" s="8"/>
      <c r="E51" s="34"/>
      <c r="F51" s="225"/>
      <c r="G51" s="217"/>
      <c r="H51" s="224">
        <f t="shared" si="2"/>
        <v>0</v>
      </c>
      <c r="I51" s="11"/>
      <c r="J51" s="8"/>
      <c r="K51" s="8"/>
      <c r="L51" s="34"/>
      <c r="M51" s="217"/>
      <c r="N51" s="217"/>
      <c r="O51" s="224">
        <f t="shared" si="3"/>
        <v>0</v>
      </c>
      <c r="P51" s="11"/>
      <c r="Q51" s="8"/>
      <c r="R51" s="8"/>
      <c r="S51" s="34"/>
      <c r="T51" s="217"/>
      <c r="U51" s="217"/>
      <c r="V51" s="224">
        <f t="shared" si="4"/>
        <v>0</v>
      </c>
      <c r="W51" s="10">
        <f t="shared" si="13"/>
        <v>0</v>
      </c>
      <c r="X51" s="2">
        <f t="shared" si="11"/>
        <v>0</v>
      </c>
      <c r="Y51" s="2">
        <f t="shared" si="12"/>
        <v>0</v>
      </c>
      <c r="Z51" s="2">
        <f t="shared" si="14"/>
        <v>0</v>
      </c>
      <c r="AA51" s="218">
        <v>0</v>
      </c>
      <c r="AB51" s="216"/>
      <c r="AC51" s="59"/>
      <c r="AD51" s="57">
        <v>0</v>
      </c>
      <c r="AE51" s="56">
        <f t="shared" si="5"/>
        <v>0</v>
      </c>
      <c r="AF51" s="55">
        <f t="shared" si="6"/>
        <v>0</v>
      </c>
      <c r="AG51" s="56">
        <f t="shared" si="7"/>
        <v>0</v>
      </c>
      <c r="AH51" s="55"/>
      <c r="AI51" s="250"/>
      <c r="AJ51" s="250"/>
      <c r="AK51" s="250"/>
      <c r="AL51" s="250"/>
      <c r="AM51" s="250"/>
      <c r="AN51" s="250"/>
      <c r="AO51" s="250"/>
      <c r="AP51" s="250"/>
    </row>
    <row r="52" spans="1:42" ht="12.75">
      <c r="A52" s="258" t="s">
        <v>48</v>
      </c>
      <c r="B52" s="21">
        <v>75</v>
      </c>
      <c r="C52" s="2">
        <v>66</v>
      </c>
      <c r="D52" s="2">
        <v>69</v>
      </c>
      <c r="E52" s="36">
        <v>97</v>
      </c>
      <c r="F52" s="225">
        <v>315</v>
      </c>
      <c r="G52" s="218">
        <v>313</v>
      </c>
      <c r="H52" s="224">
        <f t="shared" si="2"/>
        <v>-2</v>
      </c>
      <c r="I52" s="10">
        <v>3</v>
      </c>
      <c r="J52" s="2">
        <v>3</v>
      </c>
      <c r="K52" s="2">
        <v>2</v>
      </c>
      <c r="L52" s="36">
        <v>3</v>
      </c>
      <c r="M52" s="218">
        <v>5</v>
      </c>
      <c r="N52" s="218">
        <v>2</v>
      </c>
      <c r="O52" s="224">
        <f t="shared" si="3"/>
        <v>-3</v>
      </c>
      <c r="P52" s="10">
        <v>60</v>
      </c>
      <c r="Q52" s="2">
        <v>54</v>
      </c>
      <c r="R52" s="2">
        <v>53</v>
      </c>
      <c r="S52" s="36">
        <v>65</v>
      </c>
      <c r="T52" s="218">
        <v>215</v>
      </c>
      <c r="U52" s="218">
        <v>213</v>
      </c>
      <c r="V52" s="224">
        <f t="shared" si="4"/>
        <v>-2</v>
      </c>
      <c r="W52" s="10">
        <f t="shared" si="13"/>
        <v>138</v>
      </c>
      <c r="X52" s="2">
        <f t="shared" si="11"/>
        <v>123</v>
      </c>
      <c r="Y52" s="2">
        <f t="shared" si="12"/>
        <v>124</v>
      </c>
      <c r="Z52" s="2">
        <f t="shared" si="14"/>
        <v>165</v>
      </c>
      <c r="AA52" s="218">
        <v>550</v>
      </c>
      <c r="AB52" s="216"/>
      <c r="AC52" s="59">
        <v>9</v>
      </c>
      <c r="AD52" s="57">
        <v>535</v>
      </c>
      <c r="AE52" s="56">
        <f t="shared" si="5"/>
        <v>535</v>
      </c>
      <c r="AF52" s="55">
        <f t="shared" si="6"/>
        <v>528</v>
      </c>
      <c r="AG52" s="56">
        <f t="shared" si="7"/>
        <v>-7</v>
      </c>
      <c r="AH52" s="55">
        <f t="shared" si="8"/>
        <v>98.7</v>
      </c>
      <c r="AI52" s="250"/>
      <c r="AJ52" s="250"/>
      <c r="AK52" s="250"/>
      <c r="AL52" s="250"/>
      <c r="AM52" s="250"/>
      <c r="AN52" s="250"/>
      <c r="AO52" s="250"/>
      <c r="AP52" s="250"/>
    </row>
    <row r="53" spans="1:42" ht="25.5">
      <c r="A53" s="258" t="s">
        <v>42</v>
      </c>
      <c r="B53" s="20"/>
      <c r="C53" s="8"/>
      <c r="D53" s="8"/>
      <c r="E53" s="34"/>
      <c r="F53" s="225"/>
      <c r="G53" s="217"/>
      <c r="H53" s="224">
        <f t="shared" si="2"/>
        <v>0</v>
      </c>
      <c r="I53" s="11"/>
      <c r="J53" s="8"/>
      <c r="K53" s="8"/>
      <c r="L53" s="34"/>
      <c r="M53" s="217"/>
      <c r="N53" s="217"/>
      <c r="O53" s="224">
        <f t="shared" si="3"/>
        <v>0</v>
      </c>
      <c r="P53" s="11"/>
      <c r="Q53" s="8"/>
      <c r="R53" s="8"/>
      <c r="S53" s="34"/>
      <c r="T53" s="217"/>
      <c r="U53" s="217"/>
      <c r="V53" s="224">
        <f t="shared" si="4"/>
        <v>0</v>
      </c>
      <c r="W53" s="10">
        <f t="shared" si="13"/>
        <v>0</v>
      </c>
      <c r="X53" s="2">
        <f t="shared" si="11"/>
        <v>0</v>
      </c>
      <c r="Y53" s="2">
        <f t="shared" si="12"/>
        <v>0</v>
      </c>
      <c r="Z53" s="2">
        <f t="shared" si="14"/>
        <v>0</v>
      </c>
      <c r="AA53" s="218">
        <v>0</v>
      </c>
      <c r="AB53" s="216"/>
      <c r="AC53" s="59"/>
      <c r="AD53" s="57">
        <v>0</v>
      </c>
      <c r="AE53" s="56">
        <f t="shared" si="5"/>
        <v>0</v>
      </c>
      <c r="AF53" s="55">
        <f t="shared" si="6"/>
        <v>0</v>
      </c>
      <c r="AG53" s="56">
        <f t="shared" si="7"/>
        <v>0</v>
      </c>
      <c r="AH53" s="55"/>
      <c r="AI53" s="250"/>
      <c r="AJ53" s="250"/>
      <c r="AK53" s="250"/>
      <c r="AL53" s="250"/>
      <c r="AM53" s="250"/>
      <c r="AN53" s="250"/>
      <c r="AO53" s="250"/>
      <c r="AP53" s="250"/>
    </row>
    <row r="54" spans="1:42" ht="25.5">
      <c r="A54" s="258" t="s">
        <v>47</v>
      </c>
      <c r="B54" s="21">
        <v>121</v>
      </c>
      <c r="C54" s="2">
        <v>132</v>
      </c>
      <c r="D54" s="2">
        <v>77</v>
      </c>
      <c r="E54" s="36">
        <v>135</v>
      </c>
      <c r="F54" s="225">
        <v>550</v>
      </c>
      <c r="G54" s="218">
        <v>509</v>
      </c>
      <c r="H54" s="224">
        <f t="shared" si="2"/>
        <v>-41</v>
      </c>
      <c r="I54" s="10">
        <v>120</v>
      </c>
      <c r="J54" s="2">
        <v>132</v>
      </c>
      <c r="K54" s="2">
        <v>77</v>
      </c>
      <c r="L54" s="36">
        <v>135</v>
      </c>
      <c r="M54" s="218">
        <v>520</v>
      </c>
      <c r="N54" s="218">
        <v>515</v>
      </c>
      <c r="O54" s="224">
        <f t="shared" si="3"/>
        <v>-5</v>
      </c>
      <c r="P54" s="10">
        <v>197</v>
      </c>
      <c r="Q54" s="2">
        <v>206</v>
      </c>
      <c r="R54" s="2">
        <v>120</v>
      </c>
      <c r="S54" s="36">
        <v>209</v>
      </c>
      <c r="T54" s="218">
        <v>780</v>
      </c>
      <c r="U54" s="218">
        <v>749</v>
      </c>
      <c r="V54" s="224">
        <f t="shared" si="4"/>
        <v>-31</v>
      </c>
      <c r="W54" s="10">
        <f t="shared" si="13"/>
        <v>438</v>
      </c>
      <c r="X54" s="2">
        <f t="shared" si="11"/>
        <v>470</v>
      </c>
      <c r="Y54" s="2">
        <f t="shared" si="12"/>
        <v>274</v>
      </c>
      <c r="Z54" s="2">
        <f t="shared" si="14"/>
        <v>578</v>
      </c>
      <c r="AA54" s="218">
        <v>1760</v>
      </c>
      <c r="AB54" s="216"/>
      <c r="AC54" s="59">
        <v>21</v>
      </c>
      <c r="AD54" s="57">
        <v>1850</v>
      </c>
      <c r="AE54" s="56">
        <f t="shared" si="5"/>
        <v>1850</v>
      </c>
      <c r="AF54" s="55">
        <f t="shared" si="6"/>
        <v>1773</v>
      </c>
      <c r="AG54" s="56">
        <f t="shared" si="7"/>
        <v>-77</v>
      </c>
      <c r="AH54" s="55">
        <f t="shared" si="8"/>
        <v>95.8</v>
      </c>
      <c r="AI54" s="250"/>
      <c r="AJ54" s="250"/>
      <c r="AK54" s="250"/>
      <c r="AL54" s="250"/>
      <c r="AM54" s="250"/>
      <c r="AN54" s="250"/>
      <c r="AO54" s="250"/>
      <c r="AP54" s="250"/>
    </row>
    <row r="55" spans="1:42" ht="12.75">
      <c r="A55" s="258" t="s">
        <v>33</v>
      </c>
      <c r="B55" s="20"/>
      <c r="C55" s="8"/>
      <c r="D55" s="8"/>
      <c r="E55" s="34"/>
      <c r="F55" s="225"/>
      <c r="G55" s="217"/>
      <c r="H55" s="224">
        <f t="shared" si="2"/>
        <v>0</v>
      </c>
      <c r="I55" s="11"/>
      <c r="J55" s="8"/>
      <c r="K55" s="8"/>
      <c r="L55" s="34"/>
      <c r="M55" s="217"/>
      <c r="N55" s="217"/>
      <c r="O55" s="224">
        <f t="shared" si="3"/>
        <v>0</v>
      </c>
      <c r="P55" s="11"/>
      <c r="Q55" s="8"/>
      <c r="R55" s="8"/>
      <c r="S55" s="34"/>
      <c r="T55" s="217"/>
      <c r="U55" s="217"/>
      <c r="V55" s="224">
        <f t="shared" si="4"/>
        <v>0</v>
      </c>
      <c r="W55" s="10">
        <f t="shared" si="13"/>
        <v>0</v>
      </c>
      <c r="X55" s="2">
        <f t="shared" si="11"/>
        <v>0</v>
      </c>
      <c r="Y55" s="2">
        <f t="shared" si="12"/>
        <v>0</v>
      </c>
      <c r="Z55" s="2">
        <f t="shared" si="14"/>
        <v>0</v>
      </c>
      <c r="AA55" s="218">
        <v>0</v>
      </c>
      <c r="AB55" s="216"/>
      <c r="AC55" s="59"/>
      <c r="AD55" s="57">
        <v>0</v>
      </c>
      <c r="AE55" s="56">
        <f t="shared" si="5"/>
        <v>0</v>
      </c>
      <c r="AF55" s="55">
        <f t="shared" si="6"/>
        <v>0</v>
      </c>
      <c r="AG55" s="56">
        <f t="shared" si="7"/>
        <v>0</v>
      </c>
      <c r="AH55" s="55"/>
      <c r="AI55" s="250"/>
      <c r="AJ55" s="250"/>
      <c r="AK55" s="250"/>
      <c r="AL55" s="250"/>
      <c r="AM55" s="250"/>
      <c r="AN55" s="250"/>
      <c r="AO55" s="250"/>
      <c r="AP55" s="250"/>
    </row>
    <row r="56" spans="1:42" ht="12.75">
      <c r="A56" s="260" t="s">
        <v>40</v>
      </c>
      <c r="B56" s="20"/>
      <c r="C56" s="8"/>
      <c r="D56" s="8"/>
      <c r="E56" s="34"/>
      <c r="F56" s="225"/>
      <c r="G56" s="217"/>
      <c r="H56" s="224">
        <f t="shared" si="2"/>
        <v>0</v>
      </c>
      <c r="I56" s="11"/>
      <c r="J56" s="8"/>
      <c r="K56" s="8"/>
      <c r="L56" s="34"/>
      <c r="M56" s="217"/>
      <c r="N56" s="217"/>
      <c r="O56" s="224">
        <f t="shared" si="3"/>
        <v>0</v>
      </c>
      <c r="P56" s="11"/>
      <c r="Q56" s="8"/>
      <c r="R56" s="8"/>
      <c r="S56" s="34"/>
      <c r="T56" s="217"/>
      <c r="U56" s="217"/>
      <c r="V56" s="224">
        <f t="shared" si="4"/>
        <v>0</v>
      </c>
      <c r="W56" s="10">
        <f t="shared" si="13"/>
        <v>0</v>
      </c>
      <c r="X56" s="2">
        <f t="shared" si="11"/>
        <v>0</v>
      </c>
      <c r="Y56" s="2">
        <f t="shared" si="12"/>
        <v>0</v>
      </c>
      <c r="Z56" s="2">
        <f t="shared" si="14"/>
        <v>0</v>
      </c>
      <c r="AA56" s="218">
        <v>0</v>
      </c>
      <c r="AB56" s="216"/>
      <c r="AC56" s="59"/>
      <c r="AD56" s="57">
        <v>0</v>
      </c>
      <c r="AE56" s="56">
        <f t="shared" si="5"/>
        <v>0</v>
      </c>
      <c r="AF56" s="55">
        <f t="shared" si="6"/>
        <v>0</v>
      </c>
      <c r="AG56" s="56">
        <f t="shared" si="7"/>
        <v>0</v>
      </c>
      <c r="AH56" s="55"/>
      <c r="AI56" s="250"/>
      <c r="AJ56" s="250"/>
      <c r="AK56" s="250"/>
      <c r="AL56" s="250"/>
      <c r="AM56" s="250"/>
      <c r="AN56" s="250"/>
      <c r="AO56" s="250"/>
      <c r="AP56" s="250"/>
    </row>
    <row r="57" spans="1:42" ht="12.75">
      <c r="A57" s="260" t="s">
        <v>17</v>
      </c>
      <c r="B57" s="20"/>
      <c r="C57" s="8"/>
      <c r="D57" s="8"/>
      <c r="E57" s="34"/>
      <c r="F57" s="225"/>
      <c r="G57" s="217"/>
      <c r="H57" s="224">
        <f t="shared" si="2"/>
        <v>0</v>
      </c>
      <c r="I57" s="11"/>
      <c r="J57" s="8"/>
      <c r="K57" s="8"/>
      <c r="L57" s="34"/>
      <c r="M57" s="217"/>
      <c r="N57" s="217"/>
      <c r="O57" s="224">
        <f t="shared" si="3"/>
        <v>0</v>
      </c>
      <c r="P57" s="11"/>
      <c r="Q57" s="8"/>
      <c r="R57" s="8"/>
      <c r="S57" s="34"/>
      <c r="T57" s="217"/>
      <c r="U57" s="217"/>
      <c r="V57" s="224">
        <f t="shared" si="4"/>
        <v>0</v>
      </c>
      <c r="W57" s="10">
        <f t="shared" si="13"/>
        <v>0</v>
      </c>
      <c r="X57" s="2">
        <f t="shared" si="11"/>
        <v>0</v>
      </c>
      <c r="Y57" s="2">
        <f t="shared" si="12"/>
        <v>0</v>
      </c>
      <c r="Z57" s="2">
        <f t="shared" si="14"/>
        <v>0</v>
      </c>
      <c r="AA57" s="218">
        <v>0</v>
      </c>
      <c r="AB57" s="216"/>
      <c r="AC57" s="59"/>
      <c r="AD57" s="57">
        <v>0</v>
      </c>
      <c r="AE57" s="56">
        <f t="shared" si="5"/>
        <v>0</v>
      </c>
      <c r="AF57" s="55">
        <f t="shared" si="6"/>
        <v>0</v>
      </c>
      <c r="AG57" s="56">
        <f t="shared" si="7"/>
        <v>0</v>
      </c>
      <c r="AH57" s="55"/>
      <c r="AI57" s="250"/>
      <c r="AJ57" s="250"/>
      <c r="AK57" s="250"/>
      <c r="AL57" s="250"/>
      <c r="AM57" s="250"/>
      <c r="AN57" s="250"/>
      <c r="AO57" s="250"/>
      <c r="AP57" s="250"/>
    </row>
    <row r="58" spans="1:42" ht="12.75">
      <c r="A58" s="260" t="s">
        <v>39</v>
      </c>
      <c r="B58" s="21">
        <v>0</v>
      </c>
      <c r="C58" s="2">
        <v>29</v>
      </c>
      <c r="D58" s="2">
        <v>29</v>
      </c>
      <c r="E58" s="36">
        <v>30</v>
      </c>
      <c r="F58" s="225">
        <v>110</v>
      </c>
      <c r="G58" s="218">
        <v>108</v>
      </c>
      <c r="H58" s="224">
        <f t="shared" si="2"/>
        <v>-2</v>
      </c>
      <c r="I58" s="10">
        <v>0</v>
      </c>
      <c r="J58" s="2">
        <v>28</v>
      </c>
      <c r="K58" s="2">
        <v>28</v>
      </c>
      <c r="L58" s="36">
        <v>28</v>
      </c>
      <c r="M58" s="218">
        <v>70</v>
      </c>
      <c r="N58" s="218">
        <v>63</v>
      </c>
      <c r="O58" s="224">
        <f t="shared" si="3"/>
        <v>-7</v>
      </c>
      <c r="P58" s="10">
        <v>7</v>
      </c>
      <c r="Q58" s="2">
        <v>31</v>
      </c>
      <c r="R58" s="2">
        <v>32</v>
      </c>
      <c r="S58" s="36">
        <v>32</v>
      </c>
      <c r="T58" s="218">
        <v>80</v>
      </c>
      <c r="U58" s="218">
        <v>78</v>
      </c>
      <c r="V58" s="224">
        <f t="shared" si="4"/>
        <v>-2</v>
      </c>
      <c r="W58" s="10">
        <f t="shared" si="13"/>
        <v>7</v>
      </c>
      <c r="X58" s="2">
        <f t="shared" si="11"/>
        <v>88</v>
      </c>
      <c r="Y58" s="2">
        <f t="shared" si="12"/>
        <v>89</v>
      </c>
      <c r="Z58" s="2">
        <f t="shared" si="14"/>
        <v>56</v>
      </c>
      <c r="AA58" s="218">
        <v>240</v>
      </c>
      <c r="AB58" s="216"/>
      <c r="AC58" s="59">
        <v>4</v>
      </c>
      <c r="AD58" s="57">
        <v>260</v>
      </c>
      <c r="AE58" s="56">
        <f t="shared" si="5"/>
        <v>260</v>
      </c>
      <c r="AF58" s="55">
        <f t="shared" si="6"/>
        <v>249</v>
      </c>
      <c r="AG58" s="56">
        <f t="shared" si="7"/>
        <v>-11</v>
      </c>
      <c r="AH58" s="55">
        <f t="shared" si="8"/>
        <v>95.8</v>
      </c>
      <c r="AI58" s="250"/>
      <c r="AJ58" s="250"/>
      <c r="AK58" s="250"/>
      <c r="AL58" s="250"/>
      <c r="AM58" s="250"/>
      <c r="AN58" s="250"/>
      <c r="AO58" s="250"/>
      <c r="AP58" s="250"/>
    </row>
    <row r="59" spans="1:42" ht="12.75">
      <c r="A59" s="260" t="s">
        <v>46</v>
      </c>
      <c r="B59" s="21">
        <v>3</v>
      </c>
      <c r="C59" s="2">
        <v>4</v>
      </c>
      <c r="D59" s="2">
        <v>4</v>
      </c>
      <c r="E59" s="36">
        <v>4</v>
      </c>
      <c r="F59" s="225">
        <v>5</v>
      </c>
      <c r="G59" s="218">
        <v>3</v>
      </c>
      <c r="H59" s="224">
        <f t="shared" si="2"/>
        <v>-2</v>
      </c>
      <c r="I59" s="10">
        <v>46</v>
      </c>
      <c r="J59" s="2">
        <v>47</v>
      </c>
      <c r="K59" s="2">
        <v>47</v>
      </c>
      <c r="L59" s="36">
        <v>47</v>
      </c>
      <c r="M59" s="218">
        <v>230</v>
      </c>
      <c r="N59" s="218">
        <v>219</v>
      </c>
      <c r="O59" s="224">
        <f t="shared" si="3"/>
        <v>-11</v>
      </c>
      <c r="P59" s="10">
        <v>22</v>
      </c>
      <c r="Q59" s="2">
        <v>23</v>
      </c>
      <c r="R59" s="2">
        <v>23</v>
      </c>
      <c r="S59" s="36">
        <v>23</v>
      </c>
      <c r="T59" s="218">
        <v>80</v>
      </c>
      <c r="U59" s="218">
        <v>79</v>
      </c>
      <c r="V59" s="224">
        <f t="shared" si="4"/>
        <v>-1</v>
      </c>
      <c r="W59" s="10">
        <f t="shared" si="13"/>
        <v>71</v>
      </c>
      <c r="X59" s="2">
        <f t="shared" si="11"/>
        <v>74</v>
      </c>
      <c r="Y59" s="2">
        <f t="shared" si="12"/>
        <v>74</v>
      </c>
      <c r="Z59" s="2">
        <f t="shared" si="14"/>
        <v>74</v>
      </c>
      <c r="AA59" s="218">
        <v>293</v>
      </c>
      <c r="AB59" s="216"/>
      <c r="AC59" s="59"/>
      <c r="AD59" s="57">
        <v>315</v>
      </c>
      <c r="AE59" s="56">
        <f t="shared" si="5"/>
        <v>315</v>
      </c>
      <c r="AF59" s="55">
        <f t="shared" si="6"/>
        <v>301</v>
      </c>
      <c r="AG59" s="56">
        <f t="shared" si="7"/>
        <v>-14</v>
      </c>
      <c r="AH59" s="55">
        <f t="shared" si="8"/>
        <v>95.6</v>
      </c>
      <c r="AI59" s="250"/>
      <c r="AJ59" s="250"/>
      <c r="AK59" s="250"/>
      <c r="AL59" s="250"/>
      <c r="AM59" s="250"/>
      <c r="AN59" s="250"/>
      <c r="AO59" s="250"/>
      <c r="AP59" s="250"/>
    </row>
    <row r="60" spans="1:42" ht="12.75">
      <c r="A60" s="260" t="s">
        <v>20</v>
      </c>
      <c r="B60" s="20"/>
      <c r="C60" s="8"/>
      <c r="D60" s="8"/>
      <c r="E60" s="34"/>
      <c r="F60" s="225"/>
      <c r="G60" s="217"/>
      <c r="H60" s="224">
        <f t="shared" si="2"/>
        <v>0</v>
      </c>
      <c r="I60" s="11"/>
      <c r="J60" s="8"/>
      <c r="K60" s="8"/>
      <c r="L60" s="34"/>
      <c r="M60" s="217"/>
      <c r="N60" s="217"/>
      <c r="O60" s="224">
        <f t="shared" si="3"/>
        <v>0</v>
      </c>
      <c r="P60" s="11"/>
      <c r="Q60" s="8"/>
      <c r="R60" s="8"/>
      <c r="S60" s="34"/>
      <c r="T60" s="217"/>
      <c r="U60" s="217"/>
      <c r="V60" s="224">
        <f t="shared" si="4"/>
        <v>0</v>
      </c>
      <c r="W60" s="10">
        <f t="shared" si="13"/>
        <v>0</v>
      </c>
      <c r="X60" s="2">
        <f t="shared" si="11"/>
        <v>0</v>
      </c>
      <c r="Y60" s="2">
        <f t="shared" si="12"/>
        <v>0</v>
      </c>
      <c r="Z60" s="2">
        <f t="shared" si="14"/>
        <v>0</v>
      </c>
      <c r="AA60" s="218">
        <v>0</v>
      </c>
      <c r="AB60" s="216"/>
      <c r="AC60" s="59"/>
      <c r="AD60" s="57">
        <v>0</v>
      </c>
      <c r="AE60" s="56">
        <f t="shared" si="5"/>
        <v>0</v>
      </c>
      <c r="AF60" s="55">
        <f t="shared" si="6"/>
        <v>0</v>
      </c>
      <c r="AG60" s="56">
        <f t="shared" si="7"/>
        <v>0</v>
      </c>
      <c r="AH60" s="55"/>
      <c r="AI60" s="250"/>
      <c r="AJ60" s="250"/>
      <c r="AK60" s="250"/>
      <c r="AL60" s="250"/>
      <c r="AM60" s="250"/>
      <c r="AN60" s="250"/>
      <c r="AO60" s="250"/>
      <c r="AP60" s="250"/>
    </row>
    <row r="61" spans="1:42" ht="12.75">
      <c r="A61" s="260" t="s">
        <v>37</v>
      </c>
      <c r="B61" s="21">
        <v>2</v>
      </c>
      <c r="C61" s="2">
        <v>16</v>
      </c>
      <c r="D61" s="2">
        <v>17</v>
      </c>
      <c r="E61" s="36">
        <v>17</v>
      </c>
      <c r="F61" s="225">
        <v>70</v>
      </c>
      <c r="G61" s="218">
        <v>61</v>
      </c>
      <c r="H61" s="224">
        <f t="shared" si="2"/>
        <v>-9</v>
      </c>
      <c r="I61" s="10">
        <v>9</v>
      </c>
      <c r="J61" s="2">
        <v>10</v>
      </c>
      <c r="K61" s="2">
        <v>11</v>
      </c>
      <c r="L61" s="36">
        <v>11</v>
      </c>
      <c r="M61" s="218">
        <v>60</v>
      </c>
      <c r="N61" s="218">
        <v>51</v>
      </c>
      <c r="O61" s="224">
        <f t="shared" si="3"/>
        <v>-9</v>
      </c>
      <c r="P61" s="10">
        <v>4</v>
      </c>
      <c r="Q61" s="2">
        <v>22</v>
      </c>
      <c r="R61" s="2">
        <v>23</v>
      </c>
      <c r="S61" s="36">
        <v>23</v>
      </c>
      <c r="T61" s="218">
        <v>60</v>
      </c>
      <c r="U61" s="218">
        <v>51</v>
      </c>
      <c r="V61" s="224">
        <f t="shared" si="4"/>
        <v>-9</v>
      </c>
      <c r="W61" s="10">
        <f t="shared" si="13"/>
        <v>15</v>
      </c>
      <c r="X61" s="2">
        <f t="shared" si="11"/>
        <v>48</v>
      </c>
      <c r="Y61" s="2">
        <f t="shared" si="12"/>
        <v>51</v>
      </c>
      <c r="Z61" s="2">
        <f t="shared" si="14"/>
        <v>101</v>
      </c>
      <c r="AA61" s="218">
        <v>215</v>
      </c>
      <c r="AB61" s="216"/>
      <c r="AC61" s="59">
        <v>11</v>
      </c>
      <c r="AD61" s="57">
        <v>190</v>
      </c>
      <c r="AE61" s="56">
        <f t="shared" si="5"/>
        <v>190</v>
      </c>
      <c r="AF61" s="55">
        <f t="shared" si="6"/>
        <v>163</v>
      </c>
      <c r="AG61" s="56">
        <f t="shared" si="7"/>
        <v>-27</v>
      </c>
      <c r="AH61" s="55">
        <f t="shared" si="8"/>
        <v>85.8</v>
      </c>
      <c r="AI61" s="250"/>
      <c r="AJ61" s="250"/>
      <c r="AK61" s="250"/>
      <c r="AL61" s="250"/>
      <c r="AM61" s="250"/>
      <c r="AN61" s="250"/>
      <c r="AO61" s="250"/>
      <c r="AP61" s="250"/>
    </row>
    <row r="62" spans="1:42" ht="12.75">
      <c r="A62" s="260" t="s">
        <v>36</v>
      </c>
      <c r="B62" s="20"/>
      <c r="C62" s="8"/>
      <c r="D62" s="8"/>
      <c r="E62" s="34"/>
      <c r="F62" s="223"/>
      <c r="G62" s="217"/>
      <c r="H62" s="224">
        <f t="shared" si="2"/>
        <v>0</v>
      </c>
      <c r="I62" s="11"/>
      <c r="J62" s="8"/>
      <c r="K62" s="8"/>
      <c r="L62" s="34"/>
      <c r="M62" s="223"/>
      <c r="N62" s="217"/>
      <c r="O62" s="224">
        <f t="shared" si="3"/>
        <v>0</v>
      </c>
      <c r="P62" s="11"/>
      <c r="Q62" s="8"/>
      <c r="R62" s="8"/>
      <c r="S62" s="34"/>
      <c r="T62" s="217"/>
      <c r="U62" s="217"/>
      <c r="V62" s="224">
        <f t="shared" si="4"/>
        <v>0</v>
      </c>
      <c r="W62" s="10">
        <f t="shared" si="13"/>
        <v>0</v>
      </c>
      <c r="X62" s="2">
        <f t="shared" si="11"/>
        <v>0</v>
      </c>
      <c r="Y62" s="2">
        <f t="shared" si="12"/>
        <v>0</v>
      </c>
      <c r="Z62" s="2">
        <f t="shared" si="14"/>
        <v>0</v>
      </c>
      <c r="AA62" s="218">
        <v>0</v>
      </c>
      <c r="AB62" s="216"/>
      <c r="AC62" s="59"/>
      <c r="AD62" s="57">
        <v>0</v>
      </c>
      <c r="AE62" s="56">
        <f t="shared" si="5"/>
        <v>0</v>
      </c>
      <c r="AF62" s="55">
        <f t="shared" si="6"/>
        <v>0</v>
      </c>
      <c r="AG62" s="56">
        <f t="shared" si="7"/>
        <v>0</v>
      </c>
      <c r="AH62" s="55"/>
      <c r="AI62" s="250"/>
      <c r="AJ62" s="250"/>
      <c r="AK62" s="250"/>
      <c r="AL62" s="250"/>
      <c r="AM62" s="250"/>
      <c r="AN62" s="250"/>
      <c r="AO62" s="250"/>
      <c r="AP62" s="250"/>
    </row>
    <row r="63" spans="1:42" ht="25.5">
      <c r="A63" s="260" t="s">
        <v>35</v>
      </c>
      <c r="B63" s="20"/>
      <c r="C63" s="8"/>
      <c r="D63" s="8"/>
      <c r="E63" s="34"/>
      <c r="F63" s="223"/>
      <c r="G63" s="217"/>
      <c r="H63" s="224">
        <f t="shared" si="2"/>
        <v>0</v>
      </c>
      <c r="I63" s="11"/>
      <c r="J63" s="8"/>
      <c r="K63" s="8"/>
      <c r="L63" s="34"/>
      <c r="M63" s="223"/>
      <c r="N63" s="217"/>
      <c r="O63" s="224">
        <f t="shared" si="3"/>
        <v>0</v>
      </c>
      <c r="P63" s="11"/>
      <c r="Q63" s="8"/>
      <c r="R63" s="8"/>
      <c r="S63" s="34"/>
      <c r="T63" s="217"/>
      <c r="U63" s="217"/>
      <c r="V63" s="224">
        <f t="shared" si="4"/>
        <v>0</v>
      </c>
      <c r="W63" s="10">
        <f t="shared" si="13"/>
        <v>0</v>
      </c>
      <c r="X63" s="2">
        <f t="shared" si="11"/>
        <v>0</v>
      </c>
      <c r="Y63" s="2">
        <f t="shared" si="12"/>
        <v>0</v>
      </c>
      <c r="Z63" s="2">
        <f t="shared" si="14"/>
        <v>0</v>
      </c>
      <c r="AA63" s="218">
        <v>0</v>
      </c>
      <c r="AB63" s="216"/>
      <c r="AC63" s="59"/>
      <c r="AD63" s="57">
        <v>0</v>
      </c>
      <c r="AE63" s="56">
        <f t="shared" si="5"/>
        <v>0</v>
      </c>
      <c r="AF63" s="55">
        <f t="shared" si="6"/>
        <v>0</v>
      </c>
      <c r="AG63" s="56">
        <f t="shared" si="7"/>
        <v>0</v>
      </c>
      <c r="AH63" s="55"/>
      <c r="AI63" s="250"/>
      <c r="AJ63" s="250"/>
      <c r="AK63" s="250"/>
      <c r="AL63" s="250"/>
      <c r="AM63" s="250"/>
      <c r="AN63" s="250"/>
      <c r="AO63" s="250"/>
      <c r="AP63" s="250"/>
    </row>
    <row r="64" spans="1:42" ht="12.75">
      <c r="A64" s="260" t="s">
        <v>18</v>
      </c>
      <c r="B64" s="20"/>
      <c r="C64" s="8"/>
      <c r="D64" s="8"/>
      <c r="E64" s="34"/>
      <c r="F64" s="223"/>
      <c r="G64" s="217"/>
      <c r="H64" s="224">
        <f t="shared" si="2"/>
        <v>0</v>
      </c>
      <c r="I64" s="11"/>
      <c r="J64" s="8"/>
      <c r="K64" s="8"/>
      <c r="L64" s="34"/>
      <c r="M64" s="223"/>
      <c r="N64" s="217"/>
      <c r="O64" s="224">
        <f t="shared" si="3"/>
        <v>0</v>
      </c>
      <c r="P64" s="11"/>
      <c r="Q64" s="8"/>
      <c r="R64" s="8"/>
      <c r="S64" s="34"/>
      <c r="T64" s="217"/>
      <c r="U64" s="217"/>
      <c r="V64" s="224">
        <f t="shared" si="4"/>
        <v>0</v>
      </c>
      <c r="W64" s="10">
        <f t="shared" si="13"/>
        <v>0</v>
      </c>
      <c r="X64" s="2">
        <f t="shared" si="11"/>
        <v>0</v>
      </c>
      <c r="Y64" s="2">
        <f t="shared" si="12"/>
        <v>0</v>
      </c>
      <c r="Z64" s="2">
        <f t="shared" si="14"/>
        <v>0</v>
      </c>
      <c r="AA64" s="218">
        <v>0</v>
      </c>
      <c r="AB64" s="216"/>
      <c r="AC64" s="59"/>
      <c r="AD64" s="57">
        <v>0</v>
      </c>
      <c r="AE64" s="56">
        <f t="shared" si="5"/>
        <v>0</v>
      </c>
      <c r="AF64" s="55">
        <f t="shared" si="6"/>
        <v>0</v>
      </c>
      <c r="AG64" s="56">
        <f t="shared" si="7"/>
        <v>0</v>
      </c>
      <c r="AH64" s="55"/>
      <c r="AI64" s="250"/>
      <c r="AJ64" s="250"/>
      <c r="AK64" s="250"/>
      <c r="AL64" s="250"/>
      <c r="AM64" s="250"/>
      <c r="AN64" s="250"/>
      <c r="AO64" s="250"/>
      <c r="AP64" s="250"/>
    </row>
    <row r="65" spans="1:42" ht="12.75">
      <c r="A65" s="260" t="s">
        <v>21</v>
      </c>
      <c r="B65" s="20"/>
      <c r="C65" s="8"/>
      <c r="D65" s="8"/>
      <c r="E65" s="34"/>
      <c r="F65" s="223"/>
      <c r="G65" s="217"/>
      <c r="H65" s="224">
        <f t="shared" si="2"/>
        <v>0</v>
      </c>
      <c r="I65" s="11"/>
      <c r="J65" s="8"/>
      <c r="K65" s="8"/>
      <c r="L65" s="34"/>
      <c r="M65" s="223"/>
      <c r="N65" s="217"/>
      <c r="O65" s="224">
        <f t="shared" si="3"/>
        <v>0</v>
      </c>
      <c r="P65" s="11"/>
      <c r="Q65" s="8"/>
      <c r="R65" s="8"/>
      <c r="S65" s="34"/>
      <c r="T65" s="217"/>
      <c r="U65" s="217"/>
      <c r="V65" s="224">
        <f t="shared" si="4"/>
        <v>0</v>
      </c>
      <c r="W65" s="10">
        <f t="shared" si="13"/>
        <v>0</v>
      </c>
      <c r="X65" s="2">
        <f t="shared" si="11"/>
        <v>0</v>
      </c>
      <c r="Y65" s="2">
        <f t="shared" si="12"/>
        <v>0</v>
      </c>
      <c r="Z65" s="2">
        <f t="shared" si="14"/>
        <v>0</v>
      </c>
      <c r="AA65" s="218">
        <v>0</v>
      </c>
      <c r="AB65" s="216"/>
      <c r="AC65" s="59"/>
      <c r="AD65" s="57">
        <v>0</v>
      </c>
      <c r="AE65" s="56">
        <f t="shared" si="5"/>
        <v>0</v>
      </c>
      <c r="AF65" s="55">
        <f t="shared" si="6"/>
        <v>0</v>
      </c>
      <c r="AG65" s="56">
        <f t="shared" si="7"/>
        <v>0</v>
      </c>
      <c r="AH65" s="55"/>
      <c r="AI65" s="250"/>
      <c r="AJ65" s="250"/>
      <c r="AK65" s="250"/>
      <c r="AL65" s="250"/>
      <c r="AM65" s="250"/>
      <c r="AN65" s="250"/>
      <c r="AO65" s="250"/>
      <c r="AP65" s="250"/>
    </row>
    <row r="66" spans="1:42" ht="12.75">
      <c r="A66" s="260" t="s">
        <v>22</v>
      </c>
      <c r="B66" s="20"/>
      <c r="C66" s="8"/>
      <c r="D66" s="8"/>
      <c r="E66" s="34"/>
      <c r="F66" s="223"/>
      <c r="G66" s="217"/>
      <c r="H66" s="224">
        <f t="shared" si="2"/>
        <v>0</v>
      </c>
      <c r="I66" s="11"/>
      <c r="J66" s="8"/>
      <c r="K66" s="8"/>
      <c r="L66" s="34"/>
      <c r="M66" s="223"/>
      <c r="N66" s="217"/>
      <c r="O66" s="224">
        <f t="shared" si="3"/>
        <v>0</v>
      </c>
      <c r="P66" s="11"/>
      <c r="Q66" s="8"/>
      <c r="R66" s="8"/>
      <c r="S66" s="34"/>
      <c r="T66" s="217"/>
      <c r="U66" s="217"/>
      <c r="V66" s="224">
        <f t="shared" si="4"/>
        <v>0</v>
      </c>
      <c r="W66" s="10">
        <f t="shared" si="13"/>
        <v>0</v>
      </c>
      <c r="X66" s="2">
        <f t="shared" si="11"/>
        <v>0</v>
      </c>
      <c r="Y66" s="2">
        <f t="shared" si="12"/>
        <v>0</v>
      </c>
      <c r="Z66" s="2">
        <f t="shared" si="14"/>
        <v>0</v>
      </c>
      <c r="AA66" s="218">
        <v>0</v>
      </c>
      <c r="AB66" s="216"/>
      <c r="AC66" s="59"/>
      <c r="AD66" s="57">
        <v>0</v>
      </c>
      <c r="AE66" s="56">
        <f t="shared" si="5"/>
        <v>0</v>
      </c>
      <c r="AF66" s="55">
        <f t="shared" si="6"/>
        <v>0</v>
      </c>
      <c r="AG66" s="56">
        <f t="shared" si="7"/>
        <v>0</v>
      </c>
      <c r="AH66" s="55"/>
      <c r="AI66" s="250"/>
      <c r="AJ66" s="250"/>
      <c r="AK66" s="250"/>
      <c r="AL66" s="250"/>
      <c r="AM66" s="250"/>
      <c r="AN66" s="250"/>
      <c r="AO66" s="250"/>
      <c r="AP66" s="250"/>
    </row>
    <row r="67" spans="1:42" ht="12.75">
      <c r="A67" s="260" t="s">
        <v>23</v>
      </c>
      <c r="B67" s="20"/>
      <c r="C67" s="8"/>
      <c r="D67" s="8"/>
      <c r="E67" s="34"/>
      <c r="F67" s="223">
        <v>30</v>
      </c>
      <c r="G67" s="217">
        <v>28</v>
      </c>
      <c r="H67" s="224">
        <f t="shared" si="2"/>
        <v>-2</v>
      </c>
      <c r="I67" s="11"/>
      <c r="J67" s="8"/>
      <c r="K67" s="8"/>
      <c r="L67" s="34"/>
      <c r="M67" s="223"/>
      <c r="N67" s="217"/>
      <c r="O67" s="224">
        <f t="shared" si="3"/>
        <v>0</v>
      </c>
      <c r="P67" s="11"/>
      <c r="Q67" s="8"/>
      <c r="R67" s="8"/>
      <c r="S67" s="34"/>
      <c r="T67" s="217">
        <v>10</v>
      </c>
      <c r="U67" s="217">
        <v>7</v>
      </c>
      <c r="V67" s="224">
        <f t="shared" si="4"/>
        <v>-3</v>
      </c>
      <c r="W67" s="10">
        <f t="shared" si="13"/>
        <v>0</v>
      </c>
      <c r="X67" s="2">
        <f t="shared" si="11"/>
        <v>0</v>
      </c>
      <c r="Y67" s="2">
        <f t="shared" si="12"/>
        <v>0</v>
      </c>
      <c r="Z67" s="2">
        <f t="shared" si="14"/>
        <v>50</v>
      </c>
      <c r="AA67" s="218">
        <v>50</v>
      </c>
      <c r="AB67" s="216"/>
      <c r="AC67" s="59">
        <v>0</v>
      </c>
      <c r="AD67" s="57">
        <v>40</v>
      </c>
      <c r="AE67" s="56">
        <f t="shared" si="5"/>
        <v>40</v>
      </c>
      <c r="AF67" s="55">
        <f t="shared" si="6"/>
        <v>35</v>
      </c>
      <c r="AG67" s="56">
        <f t="shared" si="7"/>
        <v>-5</v>
      </c>
      <c r="AH67" s="55">
        <f t="shared" si="8"/>
        <v>87.5</v>
      </c>
      <c r="AI67" s="250"/>
      <c r="AJ67" s="250"/>
      <c r="AK67" s="250"/>
      <c r="AL67" s="250"/>
      <c r="AM67" s="250"/>
      <c r="AN67" s="250"/>
      <c r="AO67" s="250"/>
      <c r="AP67" s="250"/>
    </row>
    <row r="68" spans="1:42" ht="12.75">
      <c r="A68" s="260" t="s">
        <v>45</v>
      </c>
      <c r="B68" s="20"/>
      <c r="C68" s="8"/>
      <c r="D68" s="8"/>
      <c r="E68" s="34"/>
      <c r="F68" s="223"/>
      <c r="G68" s="217"/>
      <c r="H68" s="224">
        <f t="shared" si="2"/>
        <v>0</v>
      </c>
      <c r="I68" s="11"/>
      <c r="J68" s="8"/>
      <c r="K68" s="8"/>
      <c r="L68" s="34"/>
      <c r="M68" s="223"/>
      <c r="N68" s="217"/>
      <c r="O68" s="224">
        <f t="shared" si="3"/>
        <v>0</v>
      </c>
      <c r="P68" s="11"/>
      <c r="Q68" s="8"/>
      <c r="R68" s="8"/>
      <c r="S68" s="34"/>
      <c r="T68" s="223">
        <v>50</v>
      </c>
      <c r="U68" s="217"/>
      <c r="V68" s="224">
        <f t="shared" si="4"/>
        <v>-50</v>
      </c>
      <c r="W68" s="10">
        <v>0</v>
      </c>
      <c r="X68" s="2">
        <v>0</v>
      </c>
      <c r="Y68" s="2">
        <v>0</v>
      </c>
      <c r="Z68" s="2">
        <f t="shared" si="14"/>
        <v>50</v>
      </c>
      <c r="AA68" s="218">
        <v>50</v>
      </c>
      <c r="AB68" s="216"/>
      <c r="AC68" s="59"/>
      <c r="AD68" s="57">
        <v>50</v>
      </c>
      <c r="AE68" s="56">
        <f t="shared" si="5"/>
        <v>50</v>
      </c>
      <c r="AF68" s="55">
        <f t="shared" si="6"/>
        <v>0</v>
      </c>
      <c r="AG68" s="56">
        <f t="shared" si="7"/>
        <v>-50</v>
      </c>
      <c r="AH68" s="55">
        <f t="shared" si="8"/>
        <v>0</v>
      </c>
      <c r="AI68" s="250"/>
      <c r="AJ68" s="250"/>
      <c r="AK68" s="250"/>
      <c r="AL68" s="250"/>
      <c r="AM68" s="250"/>
      <c r="AN68" s="250"/>
      <c r="AO68" s="250"/>
      <c r="AP68" s="250"/>
    </row>
    <row r="69" spans="1:42" ht="13.5" thickBot="1">
      <c r="A69" s="261" t="s">
        <v>19</v>
      </c>
      <c r="B69" s="20"/>
      <c r="C69" s="8"/>
      <c r="D69" s="8"/>
      <c r="E69" s="34"/>
      <c r="F69" s="226"/>
      <c r="G69" s="227"/>
      <c r="H69" s="228">
        <f t="shared" si="2"/>
        <v>0</v>
      </c>
      <c r="I69" s="11"/>
      <c r="J69" s="8"/>
      <c r="K69" s="8"/>
      <c r="L69" s="34"/>
      <c r="M69" s="226"/>
      <c r="N69" s="227"/>
      <c r="O69" s="228">
        <f t="shared" si="3"/>
        <v>0</v>
      </c>
      <c r="P69" s="11"/>
      <c r="Q69" s="8"/>
      <c r="R69" s="8"/>
      <c r="S69" s="34"/>
      <c r="T69" s="226">
        <v>0</v>
      </c>
      <c r="U69" s="227"/>
      <c r="V69" s="228">
        <f t="shared" si="4"/>
        <v>0</v>
      </c>
      <c r="W69" s="10">
        <f>B69+I69+P69</f>
        <v>0</v>
      </c>
      <c r="X69" s="2">
        <f>C69+J69+Q69</f>
        <v>0</v>
      </c>
      <c r="Y69" s="2">
        <f>D69+K69+R69</f>
        <v>0</v>
      </c>
      <c r="Z69" s="2">
        <f t="shared" si="14"/>
        <v>0</v>
      </c>
      <c r="AA69" s="218">
        <v>0</v>
      </c>
      <c r="AB69" s="216"/>
      <c r="AC69" s="59"/>
      <c r="AD69" s="58">
        <v>0</v>
      </c>
      <c r="AE69" s="123">
        <f t="shared" si="5"/>
        <v>0</v>
      </c>
      <c r="AF69" s="65">
        <f t="shared" si="6"/>
        <v>0</v>
      </c>
      <c r="AG69" s="56">
        <f t="shared" si="7"/>
        <v>0</v>
      </c>
      <c r="AH69" s="65"/>
      <c r="AI69" s="250"/>
      <c r="AJ69" s="250"/>
      <c r="AK69" s="250"/>
      <c r="AL69" s="250"/>
      <c r="AM69" s="250"/>
      <c r="AN69" s="250"/>
      <c r="AO69" s="250"/>
      <c r="AP69" s="250"/>
    </row>
    <row r="70" spans="1:42" ht="13.5" thickBot="1">
      <c r="A70" s="262" t="s">
        <v>14</v>
      </c>
      <c r="B70" s="32">
        <f aca="true" t="shared" si="15" ref="B70:AC70">SUM(B6:B69)</f>
        <v>2844.67</v>
      </c>
      <c r="C70" s="33">
        <f t="shared" si="15"/>
        <v>2822.336666666667</v>
      </c>
      <c r="D70" s="33">
        <f t="shared" si="15"/>
        <v>2745.336666666667</v>
      </c>
      <c r="E70" s="33">
        <f t="shared" si="15"/>
        <v>2939.336666666667</v>
      </c>
      <c r="F70" s="222">
        <f>SUM(F6:F69)</f>
        <v>12236</v>
      </c>
      <c r="G70" s="222">
        <f>SUM(G6:G69)</f>
        <v>12005</v>
      </c>
      <c r="H70" s="222">
        <f>SUM(H6:H69)</f>
        <v>-231</v>
      </c>
      <c r="I70" s="33">
        <f t="shared" si="15"/>
        <v>2963.67</v>
      </c>
      <c r="J70" s="33">
        <f t="shared" si="15"/>
        <v>3005.336666666667</v>
      </c>
      <c r="K70" s="33">
        <f t="shared" si="15"/>
        <v>2845.336666666667</v>
      </c>
      <c r="L70" s="33">
        <f t="shared" si="15"/>
        <v>3152.336666666667</v>
      </c>
      <c r="M70" s="222">
        <f>SUM(M6:M69)</f>
        <v>12741</v>
      </c>
      <c r="N70" s="222">
        <f>SUM(N6:N69)</f>
        <v>12460</v>
      </c>
      <c r="O70" s="222">
        <f>SUM(O6:O69)</f>
        <v>-281</v>
      </c>
      <c r="P70" s="33">
        <f t="shared" si="15"/>
        <v>3312.67</v>
      </c>
      <c r="Q70" s="33">
        <f t="shared" si="15"/>
        <v>3632.336666666667</v>
      </c>
      <c r="R70" s="33">
        <f t="shared" si="15"/>
        <v>3369.336666666667</v>
      </c>
      <c r="S70" s="33">
        <f t="shared" si="15"/>
        <v>3749.336666666667</v>
      </c>
      <c r="T70" s="222">
        <f>SUM(T6:T69)</f>
        <v>12405</v>
      </c>
      <c r="U70" s="222">
        <f>SUM(U6:U69)</f>
        <v>12097</v>
      </c>
      <c r="V70" s="222">
        <f>SUM(V6:V69)</f>
        <v>-308</v>
      </c>
      <c r="W70" s="33">
        <f t="shared" si="15"/>
        <v>9121.01</v>
      </c>
      <c r="X70" s="33">
        <f t="shared" si="15"/>
        <v>9460.01</v>
      </c>
      <c r="Y70" s="33">
        <f t="shared" si="15"/>
        <v>8960.01</v>
      </c>
      <c r="Z70" s="33">
        <f t="shared" si="15"/>
        <v>9840.97</v>
      </c>
      <c r="AA70" s="221">
        <f t="shared" si="15"/>
        <v>37382</v>
      </c>
      <c r="AB70" s="221">
        <f t="shared" si="15"/>
        <v>0</v>
      </c>
      <c r="AC70" s="221">
        <f t="shared" si="15"/>
        <v>410</v>
      </c>
      <c r="AD70" s="222">
        <f>SUM(AD6:AD69)</f>
        <v>37382</v>
      </c>
      <c r="AE70" s="222">
        <f>SUM(AE6:AE69)</f>
        <v>37382</v>
      </c>
      <c r="AF70" s="222">
        <f>SUM(AF6:AF69)</f>
        <v>36562</v>
      </c>
      <c r="AG70" s="222">
        <f>SUM(AG6:AG69)</f>
        <v>-820</v>
      </c>
      <c r="AH70" s="265">
        <f>ROUND(AF70/AE70*100,1)</f>
        <v>97.8</v>
      </c>
      <c r="AI70" s="253"/>
      <c r="AJ70" s="253"/>
      <c r="AK70" s="253"/>
      <c r="AL70" s="253"/>
      <c r="AM70" s="253"/>
      <c r="AN70" s="253"/>
      <c r="AO70" s="253"/>
      <c r="AP70" s="253"/>
    </row>
    <row r="71" spans="35:42" ht="12.75">
      <c r="AI71" s="254"/>
      <c r="AJ71" s="250"/>
      <c r="AK71" s="250"/>
      <c r="AL71" s="254"/>
      <c r="AM71" s="250"/>
      <c r="AN71" s="250"/>
      <c r="AO71" s="250"/>
      <c r="AP71" s="250"/>
    </row>
    <row r="72" spans="6:42" ht="12.75">
      <c r="F72" s="50">
        <f>F70+M70+T70</f>
        <v>37382</v>
      </c>
      <c r="AI72" s="250"/>
      <c r="AJ72" s="250"/>
      <c r="AK72" s="250"/>
      <c r="AL72" s="250"/>
      <c r="AM72" s="250"/>
      <c r="AN72" s="250"/>
      <c r="AO72" s="250"/>
      <c r="AP72" s="250"/>
    </row>
    <row r="73" spans="8:42" ht="12.75">
      <c r="H73" s="50"/>
      <c r="AI73" s="254"/>
      <c r="AJ73" s="250"/>
      <c r="AK73" s="250"/>
      <c r="AL73" s="250"/>
      <c r="AM73" s="250"/>
      <c r="AN73" s="250"/>
      <c r="AO73" s="250"/>
      <c r="AP73" s="250"/>
    </row>
    <row r="74" spans="35:42" ht="12.75">
      <c r="AI74" s="250"/>
      <c r="AJ74" s="250"/>
      <c r="AK74" s="250"/>
      <c r="AL74" s="250"/>
      <c r="AM74" s="250"/>
      <c r="AN74" s="250"/>
      <c r="AO74" s="250"/>
      <c r="AP74" s="250"/>
    </row>
    <row r="75" spans="35:42" ht="12.75">
      <c r="AI75" s="250"/>
      <c r="AJ75" s="250"/>
      <c r="AK75" s="250"/>
      <c r="AL75" s="250"/>
      <c r="AM75" s="250"/>
      <c r="AN75" s="250"/>
      <c r="AO75" s="250"/>
      <c r="AP75" s="250"/>
    </row>
    <row r="76" spans="35:42" ht="12.75">
      <c r="AI76" s="250"/>
      <c r="AJ76" s="250"/>
      <c r="AK76" s="250"/>
      <c r="AL76" s="250"/>
      <c r="AM76" s="250"/>
      <c r="AN76" s="250"/>
      <c r="AO76" s="250"/>
      <c r="AP76" s="250"/>
    </row>
    <row r="77" spans="35:42" ht="12.75">
      <c r="AI77" s="250"/>
      <c r="AJ77" s="250"/>
      <c r="AK77" s="250"/>
      <c r="AL77" s="250"/>
      <c r="AM77" s="250"/>
      <c r="AN77" s="250"/>
      <c r="AO77" s="250"/>
      <c r="AP77" s="250"/>
    </row>
  </sheetData>
  <sheetProtection/>
  <mergeCells count="9">
    <mergeCell ref="AI3:AK3"/>
    <mergeCell ref="AB2:AC2"/>
    <mergeCell ref="W2:Z2"/>
    <mergeCell ref="W3:Z3"/>
    <mergeCell ref="A2:A5"/>
    <mergeCell ref="B2:H2"/>
    <mergeCell ref="B3:V3"/>
    <mergeCell ref="I2:O2"/>
    <mergeCell ref="P2:V2"/>
  </mergeCells>
  <printOptions/>
  <pageMargins left="0.1968503937007874" right="0" top="0" bottom="0" header="0" footer="0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ТФОМС Костромской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ecArhipova</dc:creator>
  <cp:keywords/>
  <dc:description/>
  <cp:lastModifiedBy>ecArhipova</cp:lastModifiedBy>
  <cp:lastPrinted>2015-02-02T12:30:41Z</cp:lastPrinted>
  <dcterms:created xsi:type="dcterms:W3CDTF">2014-05-14T04:49:27Z</dcterms:created>
  <dcterms:modified xsi:type="dcterms:W3CDTF">2015-02-02T11:43:31Z</dcterms:modified>
  <cp:category/>
  <cp:version/>
  <cp:contentType/>
  <cp:contentStatus/>
</cp:coreProperties>
</file>